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TÖRÖKORSZÁG" sheetId="1" r:id="rId1"/>
    <sheet name="NAPTÁR" sheetId="2" r:id="rId2"/>
  </sheets>
  <definedNames/>
  <calcPr fullCalcOnLoad="1"/>
</workbook>
</file>

<file path=xl/sharedStrings.xml><?xml version="1.0" encoding="utf-8"?>
<sst xmlns="http://schemas.openxmlformats.org/spreadsheetml/2006/main" count="292" uniqueCount="255">
  <si>
    <t>Részletes útvonalterv</t>
  </si>
  <si>
    <t>Helységnév</t>
  </si>
  <si>
    <t>Távolság</t>
  </si>
  <si>
    <t>Tengerszint</t>
  </si>
  <si>
    <t>Látnivaló,
megjegyzés</t>
  </si>
  <si>
    <t>rész</t>
  </si>
  <si>
    <t>szakasz</t>
  </si>
  <si>
    <t>meg-
tett</t>
  </si>
  <si>
    <t>magas-ság</t>
  </si>
  <si>
    <t>emelke-dés</t>
  </si>
  <si>
    <t>1. szakasz</t>
  </si>
  <si>
    <t>km/nap</t>
  </si>
  <si>
    <t>1. szakasz összesen:</t>
  </si>
  <si>
    <t>2. szakasz</t>
  </si>
  <si>
    <t>-</t>
  </si>
  <si>
    <t>HÓNAP</t>
  </si>
  <si>
    <t>NAP</t>
  </si>
  <si>
    <t>JÚLIUS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</si>
  <si>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</si>
  <si>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</si>
  <si>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</si>
  <si>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</si>
  <si>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</si>
  <si>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</si>
  <si>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</si>
  <si>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</si>
  <si>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</si>
  <si>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</si>
  <si>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</si>
  <si>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</si>
  <si>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</si>
  <si>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</si>
  <si>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</si>
  <si>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</si>
  <si>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</si>
  <si>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</si>
  <si>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</si>
  <si>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</si>
  <si>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ÚTVONAL</t>
  </si>
  <si>
    <t>RÉSZTÁV</t>
  </si>
  <si>
    <t>30.</t>
  </si>
  <si>
    <t>(hágó)</t>
  </si>
  <si>
    <t>2. szakasz összesen:</t>
  </si>
  <si>
    <t>3. szakasz</t>
  </si>
  <si>
    <t>3. szakasz összesen:</t>
  </si>
  <si>
    <t>4. szakasz</t>
  </si>
  <si>
    <t>4. szakasz összesen:</t>
  </si>
  <si>
    <t>5. szakasz</t>
  </si>
  <si>
    <t>Összes szintemelkedés:</t>
  </si>
  <si>
    <t>Összes táv:</t>
  </si>
  <si>
    <t>Törökország 2012</t>
  </si>
  <si>
    <t>Bourgas Airport</t>
  </si>
  <si>
    <t>Bourgas</t>
  </si>
  <si>
    <t>Černomorec</t>
  </si>
  <si>
    <t>Sozopol</t>
  </si>
  <si>
    <t>Primorsko</t>
  </si>
  <si>
    <t>Pismenevo</t>
  </si>
  <si>
    <t>Vizica</t>
  </si>
  <si>
    <t>Gramatikovo</t>
  </si>
  <si>
    <t>Veleka-völgye</t>
  </si>
  <si>
    <t>Maliko Tarnovo</t>
  </si>
  <si>
    <t>Bolgár-Török határ</t>
  </si>
  <si>
    <t>Dereköy</t>
  </si>
  <si>
    <t>Armagan</t>
  </si>
  <si>
    <t>Cukurpinar</t>
  </si>
  <si>
    <t>Beypinar</t>
  </si>
  <si>
    <t>Kurundere</t>
  </si>
  <si>
    <t>Evciler</t>
  </si>
  <si>
    <t>Islambeyli</t>
  </si>
  <si>
    <t>Poyrali</t>
  </si>
  <si>
    <t>Vize</t>
  </si>
  <si>
    <t>Cakili</t>
  </si>
  <si>
    <t>Saray</t>
  </si>
  <si>
    <t>Safaalan</t>
  </si>
  <si>
    <t>Aydinlar</t>
  </si>
  <si>
    <t>Gümüspinar</t>
  </si>
  <si>
    <t>Subasi</t>
  </si>
  <si>
    <t>Yassiören</t>
  </si>
  <si>
    <t>Amavutköy</t>
  </si>
  <si>
    <t>Habipler</t>
  </si>
  <si>
    <t>ISTANBUL</t>
  </si>
  <si>
    <t>Haydarpasa Pályaud.</t>
  </si>
  <si>
    <t>ANKARA</t>
  </si>
  <si>
    <t>Gölbasi</t>
  </si>
  <si>
    <t>Ogulbey</t>
  </si>
  <si>
    <t>Aniboz</t>
  </si>
  <si>
    <t>Karahamzali</t>
  </si>
  <si>
    <t>Akörencarsak</t>
  </si>
  <si>
    <t>Seker</t>
  </si>
  <si>
    <t>Tuz Gölü</t>
  </si>
  <si>
    <t>Serefikochisar</t>
  </si>
  <si>
    <t>Cimeliyeköy</t>
  </si>
  <si>
    <t>Aksaray</t>
  </si>
  <si>
    <t>Doĝantarla</t>
  </si>
  <si>
    <t>Selime</t>
  </si>
  <si>
    <t>Ihlara</t>
  </si>
  <si>
    <t>Ihlara Vadisi</t>
  </si>
  <si>
    <t>Alanyurt</t>
  </si>
  <si>
    <t>Sofular</t>
  </si>
  <si>
    <t>Yazihüyük</t>
  </si>
  <si>
    <t>Derinkuyu</t>
  </si>
  <si>
    <t>Kaymakli</t>
  </si>
  <si>
    <t>Cardak</t>
  </si>
  <si>
    <t>Üchisar</t>
  </si>
  <si>
    <t>Göreme</t>
  </si>
  <si>
    <t>Göreme Nemzeti Park</t>
  </si>
  <si>
    <t>Aktepe</t>
  </si>
  <si>
    <t>Ürgüp</t>
  </si>
  <si>
    <t>Topuzdag Gecidi</t>
  </si>
  <si>
    <t>Dörtyol</t>
  </si>
  <si>
    <t>Cayirözü</t>
  </si>
  <si>
    <t>Soysalli</t>
  </si>
  <si>
    <t>Develi</t>
  </si>
  <si>
    <t>Tekir Göleti</t>
  </si>
  <si>
    <t>(hágó, tó)</t>
  </si>
  <si>
    <t>Hisarcik</t>
  </si>
  <si>
    <t>Kayseri</t>
  </si>
  <si>
    <t>371 km/4 nap:</t>
  </si>
  <si>
    <t>488 km/5 nap:</t>
  </si>
  <si>
    <t>Calti állomás</t>
  </si>
  <si>
    <t>Vashíd</t>
  </si>
  <si>
    <t>Kemaliye</t>
  </si>
  <si>
    <t>Ergü</t>
  </si>
  <si>
    <t>2. vashíd</t>
  </si>
  <si>
    <t>Baspinar</t>
  </si>
  <si>
    <t>(1560-ig emelkedik)</t>
  </si>
  <si>
    <t>Gülbachce</t>
  </si>
  <si>
    <t>Gedikler</t>
  </si>
  <si>
    <t>Cemisgezek</t>
  </si>
  <si>
    <t>Akcapinar</t>
  </si>
  <si>
    <t>Payamdüzü</t>
  </si>
  <si>
    <t>Bulgurtepe</t>
  </si>
  <si>
    <t>Akdemir</t>
  </si>
  <si>
    <t>Hozat</t>
  </si>
  <si>
    <t>Tuncelli leágazás</t>
  </si>
  <si>
    <t>Ovacik</t>
  </si>
  <si>
    <t>Güneykonak</t>
  </si>
  <si>
    <t>Asagitorunoba</t>
  </si>
  <si>
    <t>Hozat-i leágazás</t>
  </si>
  <si>
    <t>Tunceli</t>
  </si>
  <si>
    <t>267 km/3 nap</t>
  </si>
  <si>
    <t>Süphan - Dyarbakir</t>
  </si>
  <si>
    <t>Süphan-mászás</t>
  </si>
  <si>
    <t>Munzur Vadisi</t>
  </si>
  <si>
    <t>Ankara - Kayseri</t>
  </si>
  <si>
    <t>371 km</t>
  </si>
  <si>
    <t>Burgasz-Isztambul</t>
  </si>
  <si>
    <t>EURÓPA</t>
  </si>
  <si>
    <t>JÚNIUS</t>
  </si>
  <si>
    <t>T.NAP</t>
  </si>
  <si>
    <t>Törökország 2012 kerékpártúra időbeosztása</t>
  </si>
  <si>
    <t>488 km</t>
  </si>
  <si>
    <t>267 km</t>
  </si>
  <si>
    <t>Aktulut</t>
  </si>
  <si>
    <t>kis út (?)</t>
  </si>
  <si>
    <t>Bögürtlen</t>
  </si>
  <si>
    <t>Göktepe</t>
  </si>
  <si>
    <t>Kizilcik</t>
  </si>
  <si>
    <t>Kuscu</t>
  </si>
  <si>
    <t>földút leág.</t>
  </si>
  <si>
    <t>Isabey</t>
  </si>
  <si>
    <t>Deveci</t>
  </si>
  <si>
    <t>Sogukpinar</t>
  </si>
  <si>
    <t>D300 főút</t>
  </si>
  <si>
    <t>Basyurt</t>
  </si>
  <si>
    <t>Yeniköy</t>
  </si>
  <si>
    <t>Kurucu Gec.</t>
  </si>
  <si>
    <t>hágó</t>
  </si>
  <si>
    <t>Kuruca (leág.)</t>
  </si>
  <si>
    <t>Bilaoglu</t>
  </si>
  <si>
    <t>Bingöl</t>
  </si>
  <si>
    <t>Agaceli</t>
  </si>
  <si>
    <t>Yenidal (leág.)</t>
  </si>
  <si>
    <t>Solhan</t>
  </si>
  <si>
    <t>Yaygin</t>
  </si>
  <si>
    <t>Buglan Gec.</t>
  </si>
  <si>
    <t>Murat Nehri híd</t>
  </si>
  <si>
    <t>Karaköprü</t>
  </si>
  <si>
    <t>Mus</t>
  </si>
  <si>
    <t>Hasköy</t>
  </si>
  <si>
    <t>Umurca (leág.)</t>
  </si>
  <si>
    <t>D959 leág.</t>
  </si>
  <si>
    <t>Günkin (leág.)</t>
  </si>
  <si>
    <t>Güroymak</t>
  </si>
  <si>
    <t>Asagikolbasi</t>
  </si>
  <si>
    <t>D360 leág.</t>
  </si>
  <si>
    <t>Tatvan</t>
  </si>
  <si>
    <t>Senitepe</t>
  </si>
  <si>
    <t>Nemrut felvonó</t>
  </si>
  <si>
    <t>Nemrut perem</t>
  </si>
  <si>
    <t>Nemrut-tó</t>
  </si>
  <si>
    <t>Serinbayir</t>
  </si>
  <si>
    <t>Tasharman</t>
  </si>
  <si>
    <t>Yeniköprü</t>
  </si>
  <si>
    <t>Van-tó partja</t>
  </si>
  <si>
    <t>Ahlat</t>
  </si>
  <si>
    <t>Adilcevaz</t>
  </si>
  <si>
    <t>Harmatepe</t>
  </si>
  <si>
    <t>419 km/4 nap:</t>
  </si>
  <si>
    <t>1-4. nap</t>
  </si>
  <si>
    <t>5-9. nap</t>
  </si>
  <si>
    <t>10-12. nap</t>
  </si>
  <si>
    <t>13-16. nap</t>
  </si>
  <si>
    <t>Süphan-vulkán megmászása (17. nap)</t>
  </si>
  <si>
    <t>18-20. nap</t>
  </si>
  <si>
    <t>Adabag</t>
  </si>
  <si>
    <t>Sarikum</t>
  </si>
  <si>
    <t>Krydüzü</t>
  </si>
  <si>
    <t>Össz szint: 1276 m</t>
  </si>
  <si>
    <t>Európa</t>
  </si>
  <si>
    <t>Közép-Anatólia</t>
  </si>
  <si>
    <t>Kelet-Anatólia</t>
  </si>
  <si>
    <t>Délkelet-Anatólia</t>
  </si>
  <si>
    <t>(1191 m-ig emelkedik)</t>
  </si>
  <si>
    <t>(1203 m-ig emelkedik)</t>
  </si>
  <si>
    <t>(1340 m-ig emelkedik)</t>
  </si>
  <si>
    <t>(1416 m-ig emelkedik)</t>
  </si>
  <si>
    <t>Össz. Szint:  3194 m</t>
  </si>
  <si>
    <t>Mercan-hegység és a Munzur Vadisi</t>
  </si>
  <si>
    <t>(1207 m hágó)</t>
  </si>
  <si>
    <t>(1206 m-ig emelkedik)</t>
  </si>
  <si>
    <t>(851 m-ig lejt)</t>
  </si>
  <si>
    <t>(1380 m-ig emelkedik)</t>
  </si>
  <si>
    <t>(1463 m-ig emelkedik)</t>
  </si>
  <si>
    <t>(1174 m-ig emelkedik)</t>
  </si>
  <si>
    <t>2 domb</t>
  </si>
  <si>
    <t>(2041 m-ig emelkedik)</t>
  </si>
  <si>
    <t>Össz.szint: 3839 m</t>
  </si>
  <si>
    <t>1145 m-ig emelkedik</t>
  </si>
  <si>
    <t>1540 m-ig emelkedik</t>
  </si>
  <si>
    <t>2439 m-ig emelkedik</t>
  </si>
  <si>
    <t>Össz.szint: 4579 m</t>
  </si>
  <si>
    <t>KÖZÉP-AN.</t>
  </si>
  <si>
    <t>M.V.</t>
  </si>
  <si>
    <t>KELET-AN.</t>
  </si>
  <si>
    <t>DK-AN.</t>
  </si>
  <si>
    <t>315 km</t>
  </si>
  <si>
    <t>419 km</t>
  </si>
  <si>
    <t>5. szakasz összesen:</t>
  </si>
  <si>
    <t>Kücüksu</t>
  </si>
  <si>
    <t>Tokaci (leág.)</t>
  </si>
  <si>
    <t>Yassica (leág.)</t>
  </si>
  <si>
    <t>Yelkeni Bucagi (leág)</t>
  </si>
  <si>
    <t>Güntepe Köyü (leág)</t>
  </si>
  <si>
    <t>Hágó</t>
  </si>
  <si>
    <t>Degirmitas Köyü</t>
  </si>
  <si>
    <t>Akdamar (leág)</t>
  </si>
  <si>
    <t>Gevas (leág.)</t>
  </si>
  <si>
    <t>D975 leág.</t>
  </si>
  <si>
    <t>Edremit</t>
  </si>
  <si>
    <t>Van</t>
  </si>
  <si>
    <t>Van Airport</t>
  </si>
  <si>
    <t>Össz.szint: 1158 m</t>
  </si>
  <si>
    <t>1774 km</t>
  </si>
  <si>
    <t>229 km/2 nap: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</si>
</sst>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40E]yyyy\.\ mmmm\ d\."/>
    <numFmt numFmtId="166" formatCode="0&quot; km&quot;"/>
    <numFmt numFmtId="167" formatCode="[$-40E]mmmm\ d\.;@"/>
    <numFmt numFmtId="168" formatCode="#,##0\ &quot;Ft&quot;"/>
    <numFmt numFmtId="169" formatCode="mmm/yyyy"/>
    <numFmt numFmtId="170" formatCode="[$-40E]mmm/\ d\.;@"/>
    <numFmt numFmtId="171" formatCode="dd"/>
    <numFmt numFmtId="172" formatCode="dd/"/>
    <numFmt numFmtId="173" formatCode="dddd"/>
    <numFmt numFmtId="174" formatCode="yyyy/mm/dd\,\ dddd"/>
    <numFmt numFmtId="175" formatCode="0&quot; m&quot;"/>
    <numFmt numFmtId="176" formatCode="mmm/\ dd/"/>
  </numFmts>
  <fonts count="41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0"/>
    </font>
    <font>
      <b/>
      <sz val="14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6"/>
      <name val="Trebuchet MS"/>
      <family val="2"/>
    </font>
    <font>
      <b/>
      <i/>
      <u val="single"/>
      <sz val="12"/>
      <name val="Trebuchet MS"/>
      <family val="2"/>
    </font>
    <font>
      <i/>
      <sz val="10"/>
      <name val="Trebuchet MS"/>
      <family val="2"/>
    </font>
    <font>
      <b/>
      <sz val="12"/>
      <name val="Trebuchet MS"/>
      <family val="2"/>
    </font>
    <font>
      <b/>
      <i/>
      <sz val="12"/>
      <name val="Trebuchet MS"/>
      <family val="2"/>
    </font>
    <font>
      <u val="single"/>
      <sz val="12"/>
      <name val="Trebuchet MS"/>
      <family val="2"/>
    </font>
    <font>
      <sz val="14"/>
      <name val="Trebuchet MS"/>
      <family val="2"/>
    </font>
    <font>
      <u val="single"/>
      <sz val="10"/>
      <color indexed="12"/>
      <name val="Arial CE"/>
      <family val="0"/>
    </font>
    <font>
      <b/>
      <u val="single"/>
      <sz val="12"/>
      <name val="Trebuchet MS"/>
      <family val="2"/>
    </font>
    <font>
      <i/>
      <sz val="12"/>
      <name val="Trebuchet MS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9"/>
      <name val="Trebuchet MS"/>
      <family val="2"/>
    </font>
    <font>
      <sz val="18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justify"/>
    </xf>
    <xf numFmtId="164" fontId="26" fillId="0" borderId="11" xfId="0" applyNumberFormat="1" applyFont="1" applyBorder="1" applyAlignment="1">
      <alignment horizontal="center" vertical="center"/>
    </xf>
    <xf numFmtId="164" fontId="26" fillId="0" borderId="12" xfId="0" applyNumberFormat="1" applyFont="1" applyBorder="1" applyAlignment="1">
      <alignment horizontal="center" wrapText="1"/>
    </xf>
    <xf numFmtId="164" fontId="26" fillId="0" borderId="11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NumberFormat="1" applyFont="1" applyBorder="1" applyAlignment="1">
      <alignment/>
    </xf>
    <xf numFmtId="1" fontId="23" fillId="0" borderId="14" xfId="0" applyNumberFormat="1" applyFont="1" applyBorder="1" applyAlignment="1">
      <alignment horizontal="center"/>
    </xf>
    <xf numFmtId="0" fontId="29" fillId="0" borderId="15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29" fillId="0" borderId="15" xfId="0" applyFont="1" applyBorder="1" applyAlignment="1">
      <alignment horizontal="center"/>
    </xf>
    <xf numFmtId="0" fontId="23" fillId="22" borderId="16" xfId="0" applyFont="1" applyFill="1" applyBorder="1" applyAlignment="1">
      <alignment/>
    </xf>
    <xf numFmtId="0" fontId="23" fillId="22" borderId="17" xfId="0" applyFont="1" applyFill="1" applyBorder="1" applyAlignment="1">
      <alignment/>
    </xf>
    <xf numFmtId="1" fontId="23" fillId="22" borderId="17" xfId="0" applyNumberFormat="1" applyFont="1" applyFill="1" applyBorder="1" applyAlignment="1">
      <alignment/>
    </xf>
    <xf numFmtId="1" fontId="23" fillId="22" borderId="17" xfId="0" applyNumberFormat="1" applyFont="1" applyFill="1" applyBorder="1" applyAlignment="1">
      <alignment horizontal="center"/>
    </xf>
    <xf numFmtId="0" fontId="29" fillId="22" borderId="18" xfId="0" applyFont="1" applyFill="1" applyBorder="1" applyAlignment="1">
      <alignment horizontal="center"/>
    </xf>
    <xf numFmtId="0" fontId="23" fillId="0" borderId="14" xfId="0" applyNumberFormat="1" applyFont="1" applyBorder="1" applyAlignment="1">
      <alignment horizontal="center"/>
    </xf>
    <xf numFmtId="0" fontId="31" fillId="0" borderId="19" xfId="0" applyFont="1" applyBorder="1" applyAlignment="1">
      <alignment horizontal="left"/>
    </xf>
    <xf numFmtId="0" fontId="30" fillId="0" borderId="20" xfId="0" applyFont="1" applyBorder="1" applyAlignment="1">
      <alignment/>
    </xf>
    <xf numFmtId="1" fontId="21" fillId="0" borderId="21" xfId="0" applyNumberFormat="1" applyFont="1" applyBorder="1" applyAlignment="1">
      <alignment/>
    </xf>
    <xf numFmtId="1" fontId="33" fillId="0" borderId="22" xfId="0" applyNumberFormat="1" applyFont="1" applyBorder="1" applyAlignment="1">
      <alignment/>
    </xf>
    <xf numFmtId="164" fontId="23" fillId="0" borderId="22" xfId="0" applyNumberFormat="1" applyFont="1" applyBorder="1" applyAlignment="1">
      <alignment/>
    </xf>
    <xf numFmtId="1" fontId="23" fillId="0" borderId="17" xfId="0" applyNumberFormat="1" applyFont="1" applyBorder="1" applyAlignment="1">
      <alignment/>
    </xf>
    <xf numFmtId="1" fontId="33" fillId="0" borderId="18" xfId="0" applyNumberFormat="1" applyFont="1" applyBorder="1" applyAlignment="1">
      <alignment horizontal="center"/>
    </xf>
    <xf numFmtId="0" fontId="35" fillId="0" borderId="13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1" fontId="23" fillId="0" borderId="23" xfId="0" applyNumberFormat="1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4" fillId="0" borderId="24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30" fillId="0" borderId="13" xfId="0" applyFont="1" applyBorder="1" applyAlignment="1">
      <alignment/>
    </xf>
    <xf numFmtId="1" fontId="23" fillId="0" borderId="23" xfId="0" applyNumberFormat="1" applyFont="1" applyBorder="1" applyAlignment="1">
      <alignment horizontal="right"/>
    </xf>
    <xf numFmtId="164" fontId="23" fillId="0" borderId="0" xfId="0" applyNumberFormat="1" applyFont="1" applyAlignment="1">
      <alignment horizontal="right"/>
    </xf>
    <xf numFmtId="0" fontId="35" fillId="0" borderId="13" xfId="0" applyFont="1" applyBorder="1" applyAlignment="1">
      <alignment/>
    </xf>
    <xf numFmtId="0" fontId="36" fillId="0" borderId="13" xfId="0" applyFont="1" applyBorder="1" applyAlignment="1">
      <alignment/>
    </xf>
    <xf numFmtId="0" fontId="39" fillId="0" borderId="24" xfId="0" applyFont="1" applyBorder="1" applyAlignment="1">
      <alignment horizontal="center"/>
    </xf>
    <xf numFmtId="175" fontId="24" fillId="0" borderId="0" xfId="0" applyNumberFormat="1" applyFont="1" applyAlignment="1">
      <alignment horizontal="center"/>
    </xf>
    <xf numFmtId="0" fontId="38" fillId="0" borderId="13" xfId="0" applyFont="1" applyBorder="1" applyAlignment="1">
      <alignment horizontal="left"/>
    </xf>
    <xf numFmtId="20" fontId="0" fillId="0" borderId="0" xfId="0" applyNumberFormat="1" applyAlignment="1">
      <alignment/>
    </xf>
    <xf numFmtId="176" fontId="19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28" fillId="9" borderId="16" xfId="0" applyFont="1" applyFill="1" applyBorder="1" applyAlignment="1">
      <alignment horizontal="left"/>
    </xf>
    <xf numFmtId="0" fontId="29" fillId="9" borderId="17" xfId="0" applyFont="1" applyFill="1" applyBorder="1" applyAlignment="1">
      <alignment horizontal="left"/>
    </xf>
    <xf numFmtId="1" fontId="30" fillId="9" borderId="17" xfId="0" applyNumberFormat="1" applyFont="1" applyFill="1" applyBorder="1" applyAlignment="1">
      <alignment horizontal="center" vertical="center"/>
    </xf>
    <xf numFmtId="1" fontId="30" fillId="9" borderId="17" xfId="0" applyNumberFormat="1" applyFont="1" applyFill="1" applyBorder="1" applyAlignment="1">
      <alignment horizontal="justify"/>
    </xf>
    <xf numFmtId="0" fontId="31" fillId="9" borderId="18" xfId="0" applyFont="1" applyFill="1" applyBorder="1" applyAlignment="1">
      <alignment horizontal="right"/>
    </xf>
    <xf numFmtId="0" fontId="21" fillId="0" borderId="24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1" fontId="21" fillId="0" borderId="0" xfId="0" applyNumberFormat="1" applyFont="1" applyBorder="1" applyAlignment="1">
      <alignment/>
    </xf>
    <xf numFmtId="1" fontId="33" fillId="0" borderId="0" xfId="0" applyNumberFormat="1" applyFont="1" applyBorder="1" applyAlignment="1">
      <alignment/>
    </xf>
    <xf numFmtId="164" fontId="23" fillId="0" borderId="0" xfId="0" applyNumberFormat="1" applyFont="1" applyBorder="1" applyAlignment="1">
      <alignment/>
    </xf>
    <xf numFmtId="1" fontId="23" fillId="0" borderId="0" xfId="0" applyNumberFormat="1" applyFont="1" applyBorder="1" applyAlignment="1">
      <alignment/>
    </xf>
    <xf numFmtId="1" fontId="33" fillId="0" borderId="0" xfId="0" applyNumberFormat="1" applyFont="1" applyBorder="1" applyAlignment="1">
      <alignment horizontal="center"/>
    </xf>
    <xf numFmtId="1" fontId="21" fillId="0" borderId="0" xfId="0" applyNumberFormat="1" applyFont="1" applyAlignment="1">
      <alignment/>
    </xf>
    <xf numFmtId="176" fontId="19" fillId="0" borderId="10" xfId="0" applyNumberFormat="1" applyFont="1" applyBorder="1" applyAlignment="1">
      <alignment horizontal="center"/>
    </xf>
    <xf numFmtId="173" fontId="1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38" fillId="0" borderId="25" xfId="0" applyFont="1" applyBorder="1" applyAlignment="1">
      <alignment horizontal="center" vertical="center"/>
    </xf>
    <xf numFmtId="173" fontId="0" fillId="0" borderId="10" xfId="0" applyNumberFormat="1" applyBorder="1" applyAlignment="1">
      <alignment horizontal="center"/>
    </xf>
    <xf numFmtId="176" fontId="19" fillId="0" borderId="26" xfId="0" applyNumberFormat="1" applyFont="1" applyBorder="1" applyAlignment="1">
      <alignment horizontal="center"/>
    </xf>
    <xf numFmtId="173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76" fontId="19" fillId="0" borderId="27" xfId="0" applyNumberFormat="1" applyFont="1" applyBorder="1" applyAlignment="1">
      <alignment horizontal="center"/>
    </xf>
    <xf numFmtId="176" fontId="19" fillId="0" borderId="28" xfId="0" applyNumberFormat="1" applyFont="1" applyBorder="1" applyAlignment="1">
      <alignment horizontal="center"/>
    </xf>
    <xf numFmtId="173" fontId="19" fillId="0" borderId="28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9" xfId="0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164" fontId="20" fillId="0" borderId="32" xfId="0" applyNumberFormat="1" applyFont="1" applyBorder="1" applyAlignment="1">
      <alignment horizontal="center" vertical="center"/>
    </xf>
    <xf numFmtId="164" fontId="20" fillId="0" borderId="33" xfId="0" applyNumberFormat="1" applyFont="1" applyBorder="1" applyAlignment="1">
      <alignment horizontal="center" vertical="center"/>
    </xf>
    <xf numFmtId="164" fontId="20" fillId="0" borderId="34" xfId="0" applyNumberFormat="1" applyFont="1" applyBorder="1" applyAlignment="1">
      <alignment horizontal="center" vertical="center"/>
    </xf>
    <xf numFmtId="164" fontId="25" fillId="0" borderId="35" xfId="0" applyNumberFormat="1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8" fillId="0" borderId="25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176" fontId="0" fillId="0" borderId="22" xfId="0" applyNumberFormat="1" applyBorder="1" applyAlignment="1">
      <alignment horizontal="center"/>
    </xf>
    <xf numFmtId="176" fontId="40" fillId="0" borderId="41" xfId="0" applyNumberFormat="1" applyFont="1" applyBorder="1" applyAlignment="1">
      <alignment horizontal="center" vertical="center" textRotation="90"/>
    </xf>
    <xf numFmtId="176" fontId="40" fillId="0" borderId="42" xfId="0" applyNumberFormat="1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 vertical="center" textRotation="9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I172"/>
  <sheetViews>
    <sheetView tabSelected="1" workbookViewId="0" topLeftCell="A138">
      <selection activeCell="G161" sqref="G161"/>
    </sheetView>
  </sheetViews>
  <sheetFormatPr defaultColWidth="9.140625" defaultRowHeight="12.75"/>
  <cols>
    <col min="1" max="1" width="23.28125" style="3" customWidth="1"/>
    <col min="2" max="2" width="7.7109375" style="3" customWidth="1"/>
    <col min="3" max="6" width="7.7109375" style="4" customWidth="1"/>
    <col min="7" max="7" width="24.28125" style="5" customWidth="1"/>
    <col min="8" max="16384" width="9.140625" style="2" customWidth="1"/>
  </cols>
  <sheetData>
    <row r="1" spans="1:7" ht="18.75">
      <c r="A1" s="79" t="s">
        <v>50</v>
      </c>
      <c r="B1" s="79"/>
      <c r="C1" s="79"/>
      <c r="D1" s="79"/>
      <c r="E1" s="79"/>
      <c r="F1" s="79"/>
      <c r="G1" s="79"/>
    </row>
    <row r="2" spans="1:7" ht="33.75">
      <c r="A2" s="80" t="s">
        <v>0</v>
      </c>
      <c r="B2" s="80"/>
      <c r="C2" s="80"/>
      <c r="D2" s="80"/>
      <c r="E2" s="80"/>
      <c r="F2" s="80"/>
      <c r="G2" s="80"/>
    </row>
    <row r="3" ht="6.75" customHeight="1" thickBot="1"/>
    <row r="4" spans="1:7" s="6" customFormat="1" ht="30" customHeight="1">
      <c r="A4" s="81" t="s">
        <v>1</v>
      </c>
      <c r="B4" s="83" t="s">
        <v>2</v>
      </c>
      <c r="C4" s="84"/>
      <c r="D4" s="85"/>
      <c r="E4" s="83" t="s">
        <v>3</v>
      </c>
      <c r="F4" s="85"/>
      <c r="G4" s="86" t="s">
        <v>4</v>
      </c>
    </row>
    <row r="5" spans="1:7" s="6" customFormat="1" ht="30" customHeight="1" thickBot="1">
      <c r="A5" s="82"/>
      <c r="B5" s="7" t="s">
        <v>5</v>
      </c>
      <c r="C5" s="7" t="s">
        <v>6</v>
      </c>
      <c r="D5" s="8" t="s">
        <v>7</v>
      </c>
      <c r="E5" s="9" t="s">
        <v>8</v>
      </c>
      <c r="F5" s="9" t="s">
        <v>9</v>
      </c>
      <c r="G5" s="87"/>
    </row>
    <row r="6" spans="1:7" ht="12" customHeight="1" thickBot="1">
      <c r="A6" s="16"/>
      <c r="B6" s="17"/>
      <c r="C6" s="18"/>
      <c r="D6" s="18"/>
      <c r="E6" s="19"/>
      <c r="F6" s="19"/>
      <c r="G6" s="20"/>
    </row>
    <row r="7" spans="1:7" ht="18" customHeight="1" thickBot="1">
      <c r="A7" s="49" t="s">
        <v>10</v>
      </c>
      <c r="B7" s="50" t="s">
        <v>199</v>
      </c>
      <c r="C7" s="51"/>
      <c r="D7" s="52"/>
      <c r="E7" s="51"/>
      <c r="F7" s="51"/>
      <c r="G7" s="53" t="s">
        <v>209</v>
      </c>
    </row>
    <row r="8" spans="1:7" ht="18" customHeight="1">
      <c r="A8" s="10" t="s">
        <v>51</v>
      </c>
      <c r="B8" s="21" t="s">
        <v>14</v>
      </c>
      <c r="C8" s="21" t="s">
        <v>14</v>
      </c>
      <c r="D8" s="21" t="s">
        <v>14</v>
      </c>
      <c r="E8" s="12"/>
      <c r="F8" s="12"/>
      <c r="G8" s="13"/>
    </row>
    <row r="9" spans="1:7" ht="18" customHeight="1">
      <c r="A9" s="29" t="s">
        <v>52</v>
      </c>
      <c r="B9" s="11">
        <v>12</v>
      </c>
      <c r="C9" s="11">
        <v>12</v>
      </c>
      <c r="D9" s="11">
        <f>C9</f>
        <v>12</v>
      </c>
      <c r="E9" s="12"/>
      <c r="F9" s="12"/>
      <c r="G9" s="13"/>
    </row>
    <row r="10" spans="1:7" ht="18" customHeight="1">
      <c r="A10" s="44" t="s">
        <v>53</v>
      </c>
      <c r="B10" s="11">
        <v>25</v>
      </c>
      <c r="C10" s="11">
        <v>37</v>
      </c>
      <c r="D10" s="11">
        <f aca="true" t="shared" si="0" ref="D10:D38">C10</f>
        <v>37</v>
      </c>
      <c r="E10" s="12"/>
      <c r="F10" s="12"/>
      <c r="G10" s="13"/>
    </row>
    <row r="11" spans="1:7" ht="18" customHeight="1">
      <c r="A11" s="14" t="s">
        <v>54</v>
      </c>
      <c r="B11" s="11">
        <v>9</v>
      </c>
      <c r="C11" s="11">
        <v>46</v>
      </c>
      <c r="D11" s="11">
        <f t="shared" si="0"/>
        <v>46</v>
      </c>
      <c r="E11" s="12"/>
      <c r="F11" s="12"/>
      <c r="G11" s="15"/>
    </row>
    <row r="12" spans="1:7" ht="18" customHeight="1">
      <c r="A12" s="10" t="s">
        <v>55</v>
      </c>
      <c r="B12" s="11">
        <v>21</v>
      </c>
      <c r="C12" s="11">
        <v>67</v>
      </c>
      <c r="D12" s="11">
        <f t="shared" si="0"/>
        <v>67</v>
      </c>
      <c r="E12" s="12"/>
      <c r="F12" s="12"/>
      <c r="G12" s="15"/>
    </row>
    <row r="13" spans="1:7" ht="18" customHeight="1">
      <c r="A13" s="10" t="s">
        <v>56</v>
      </c>
      <c r="B13" s="11">
        <v>11</v>
      </c>
      <c r="C13" s="11">
        <v>78</v>
      </c>
      <c r="D13" s="11">
        <f t="shared" si="0"/>
        <v>78</v>
      </c>
      <c r="E13" s="12">
        <v>134</v>
      </c>
      <c r="F13" s="12">
        <v>134</v>
      </c>
      <c r="G13" s="13"/>
    </row>
    <row r="14" spans="1:7" ht="18" customHeight="1">
      <c r="A14" s="10" t="s">
        <v>57</v>
      </c>
      <c r="B14" s="11">
        <v>16</v>
      </c>
      <c r="C14" s="11">
        <v>94</v>
      </c>
      <c r="D14" s="11">
        <f t="shared" si="0"/>
        <v>94</v>
      </c>
      <c r="E14" s="12">
        <v>300</v>
      </c>
      <c r="F14" s="12">
        <f>E14-E13</f>
        <v>166</v>
      </c>
      <c r="G14" s="13"/>
    </row>
    <row r="15" spans="1:7" ht="18" customHeight="1">
      <c r="A15" s="10" t="s">
        <v>58</v>
      </c>
      <c r="B15" s="11">
        <v>10</v>
      </c>
      <c r="C15" s="11">
        <v>104</v>
      </c>
      <c r="D15" s="11">
        <f t="shared" si="0"/>
        <v>104</v>
      </c>
      <c r="E15" s="12">
        <v>321</v>
      </c>
      <c r="F15" s="12">
        <f aca="true" t="shared" si="1" ref="F15:F36">E15-E14</f>
        <v>21</v>
      </c>
      <c r="G15" s="15"/>
    </row>
    <row r="16" spans="1:7" ht="18" customHeight="1">
      <c r="A16" s="10" t="s">
        <v>59</v>
      </c>
      <c r="B16" s="11">
        <v>6</v>
      </c>
      <c r="C16" s="11">
        <v>110</v>
      </c>
      <c r="D16" s="11">
        <f t="shared" si="0"/>
        <v>110</v>
      </c>
      <c r="E16" s="12">
        <v>66</v>
      </c>
      <c r="F16" s="12"/>
      <c r="G16" s="13"/>
    </row>
    <row r="17" spans="1:7" ht="18" customHeight="1">
      <c r="A17" s="14" t="s">
        <v>60</v>
      </c>
      <c r="B17" s="11">
        <v>17</v>
      </c>
      <c r="C17" s="11">
        <v>127</v>
      </c>
      <c r="D17" s="11">
        <f t="shared" si="0"/>
        <v>127</v>
      </c>
      <c r="E17" s="12">
        <v>339</v>
      </c>
      <c r="F17" s="12">
        <f t="shared" si="1"/>
        <v>273</v>
      </c>
      <c r="G17" s="15"/>
    </row>
    <row r="18" spans="1:7" ht="18" customHeight="1">
      <c r="A18" s="10" t="s">
        <v>61</v>
      </c>
      <c r="B18" s="11">
        <v>8</v>
      </c>
      <c r="C18" s="11">
        <v>135</v>
      </c>
      <c r="D18" s="11">
        <f t="shared" si="0"/>
        <v>135</v>
      </c>
      <c r="E18" s="12">
        <v>652</v>
      </c>
      <c r="F18" s="12">
        <f t="shared" si="1"/>
        <v>313</v>
      </c>
      <c r="G18" s="13"/>
    </row>
    <row r="19" spans="1:7" ht="18" customHeight="1">
      <c r="A19" s="10" t="s">
        <v>62</v>
      </c>
      <c r="B19" s="11">
        <v>11</v>
      </c>
      <c r="C19" s="11">
        <v>146</v>
      </c>
      <c r="D19" s="11">
        <f t="shared" si="0"/>
        <v>146</v>
      </c>
      <c r="E19" s="12">
        <v>522</v>
      </c>
      <c r="F19" s="12"/>
      <c r="G19" s="13"/>
    </row>
    <row r="20" spans="1:7" ht="18" customHeight="1">
      <c r="A20" s="10" t="s">
        <v>63</v>
      </c>
      <c r="B20" s="11">
        <v>12</v>
      </c>
      <c r="C20" s="11">
        <v>158</v>
      </c>
      <c r="D20" s="11">
        <f t="shared" si="0"/>
        <v>158</v>
      </c>
      <c r="E20" s="12">
        <v>409</v>
      </c>
      <c r="F20" s="12"/>
      <c r="G20" s="13"/>
    </row>
    <row r="21" spans="1:7" ht="18" customHeight="1">
      <c r="A21" s="10" t="s">
        <v>64</v>
      </c>
      <c r="B21" s="11">
        <v>6</v>
      </c>
      <c r="C21" s="11">
        <v>164</v>
      </c>
      <c r="D21" s="11">
        <f t="shared" si="0"/>
        <v>164</v>
      </c>
      <c r="E21" s="12">
        <v>513</v>
      </c>
      <c r="F21" s="12">
        <f t="shared" si="1"/>
        <v>104</v>
      </c>
      <c r="G21" s="13"/>
    </row>
    <row r="22" spans="1:7" ht="18" customHeight="1">
      <c r="A22" s="10" t="s">
        <v>65</v>
      </c>
      <c r="B22" s="11">
        <v>6</v>
      </c>
      <c r="C22" s="11">
        <v>170</v>
      </c>
      <c r="D22" s="11">
        <f t="shared" si="0"/>
        <v>170</v>
      </c>
      <c r="E22" s="12">
        <v>538</v>
      </c>
      <c r="F22" s="12">
        <f t="shared" si="1"/>
        <v>25</v>
      </c>
      <c r="G22" s="13"/>
    </row>
    <row r="23" spans="1:7" ht="18" customHeight="1">
      <c r="A23" s="10" t="s">
        <v>66</v>
      </c>
      <c r="B23" s="11">
        <v>8</v>
      </c>
      <c r="C23" s="11">
        <v>178</v>
      </c>
      <c r="D23" s="11">
        <f t="shared" si="0"/>
        <v>178</v>
      </c>
      <c r="E23" s="12">
        <v>364</v>
      </c>
      <c r="F23" s="12"/>
      <c r="G23" s="15"/>
    </row>
    <row r="24" spans="1:7" ht="18" customHeight="1">
      <c r="A24" s="10" t="s">
        <v>67</v>
      </c>
      <c r="B24" s="11">
        <v>6</v>
      </c>
      <c r="C24" s="11">
        <v>184</v>
      </c>
      <c r="D24" s="11">
        <f t="shared" si="0"/>
        <v>184</v>
      </c>
      <c r="E24" s="12">
        <v>396</v>
      </c>
      <c r="F24" s="12">
        <f t="shared" si="1"/>
        <v>32</v>
      </c>
      <c r="G24" s="15"/>
    </row>
    <row r="25" spans="1:7" ht="18" customHeight="1">
      <c r="A25" s="10" t="s">
        <v>68</v>
      </c>
      <c r="B25" s="11">
        <v>5</v>
      </c>
      <c r="C25" s="11">
        <v>189</v>
      </c>
      <c r="D25" s="11">
        <f t="shared" si="0"/>
        <v>189</v>
      </c>
      <c r="E25" s="12">
        <v>345</v>
      </c>
      <c r="F25" s="12"/>
      <c r="G25" s="13"/>
    </row>
    <row r="26" spans="1:7" ht="18" customHeight="1">
      <c r="A26" s="10" t="s">
        <v>69</v>
      </c>
      <c r="B26" s="11">
        <v>9</v>
      </c>
      <c r="C26" s="11">
        <v>198</v>
      </c>
      <c r="D26" s="11">
        <f t="shared" si="0"/>
        <v>198</v>
      </c>
      <c r="E26" s="12">
        <v>246</v>
      </c>
      <c r="F26" s="12"/>
      <c r="G26" s="13"/>
    </row>
    <row r="27" spans="1:7" ht="18" customHeight="1">
      <c r="A27" s="14" t="s">
        <v>70</v>
      </c>
      <c r="B27" s="11">
        <v>18</v>
      </c>
      <c r="C27" s="11">
        <v>216</v>
      </c>
      <c r="D27" s="11">
        <f t="shared" si="0"/>
        <v>216</v>
      </c>
      <c r="E27" s="12">
        <v>169</v>
      </c>
      <c r="F27" s="12"/>
      <c r="G27" s="15"/>
    </row>
    <row r="28" spans="1:7" ht="18" customHeight="1">
      <c r="A28" s="10" t="s">
        <v>71</v>
      </c>
      <c r="B28" s="11">
        <v>10</v>
      </c>
      <c r="C28" s="11">
        <v>226</v>
      </c>
      <c r="D28" s="11">
        <f t="shared" si="0"/>
        <v>226</v>
      </c>
      <c r="E28" s="12">
        <v>151</v>
      </c>
      <c r="F28" s="12"/>
      <c r="G28" s="15"/>
    </row>
    <row r="29" spans="1:7" ht="18" customHeight="1">
      <c r="A29" s="10" t="s">
        <v>72</v>
      </c>
      <c r="B29" s="11">
        <v>10</v>
      </c>
      <c r="C29" s="11">
        <v>236</v>
      </c>
      <c r="D29" s="11">
        <f t="shared" si="0"/>
        <v>236</v>
      </c>
      <c r="E29" s="12">
        <v>160</v>
      </c>
      <c r="F29" s="12">
        <f t="shared" si="1"/>
        <v>9</v>
      </c>
      <c r="G29" s="15"/>
    </row>
    <row r="30" spans="1:7" ht="18" customHeight="1">
      <c r="A30" s="10" t="s">
        <v>73</v>
      </c>
      <c r="B30" s="11">
        <v>17</v>
      </c>
      <c r="C30" s="11">
        <v>253</v>
      </c>
      <c r="D30" s="11">
        <f t="shared" si="0"/>
        <v>253</v>
      </c>
      <c r="E30" s="12">
        <v>217</v>
      </c>
      <c r="F30" s="12">
        <f t="shared" si="1"/>
        <v>57</v>
      </c>
      <c r="G30" s="15"/>
    </row>
    <row r="31" spans="1:7" ht="18" customHeight="1">
      <c r="A31" s="10" t="s">
        <v>74</v>
      </c>
      <c r="B31" s="11">
        <v>11</v>
      </c>
      <c r="C31" s="11">
        <v>264</v>
      </c>
      <c r="D31" s="11">
        <f t="shared" si="0"/>
        <v>264</v>
      </c>
      <c r="E31" s="12">
        <v>208</v>
      </c>
      <c r="F31" s="12"/>
      <c r="G31" s="15"/>
    </row>
    <row r="32" spans="1:7" ht="18" customHeight="1">
      <c r="A32" s="10" t="s">
        <v>75</v>
      </c>
      <c r="B32" s="11">
        <v>11</v>
      </c>
      <c r="C32" s="11">
        <v>275</v>
      </c>
      <c r="D32" s="11">
        <f t="shared" si="0"/>
        <v>275</v>
      </c>
      <c r="E32" s="12">
        <v>219</v>
      </c>
      <c r="F32" s="12">
        <f t="shared" si="1"/>
        <v>11</v>
      </c>
      <c r="G32" s="15"/>
    </row>
    <row r="33" spans="1:7" ht="18" customHeight="1">
      <c r="A33" s="10" t="s">
        <v>76</v>
      </c>
      <c r="B33" s="11">
        <v>22</v>
      </c>
      <c r="C33" s="11">
        <v>297</v>
      </c>
      <c r="D33" s="11">
        <f t="shared" si="0"/>
        <v>297</v>
      </c>
      <c r="E33" s="12">
        <v>72</v>
      </c>
      <c r="F33" s="12"/>
      <c r="G33" s="15"/>
    </row>
    <row r="34" spans="1:7" ht="18" customHeight="1">
      <c r="A34" s="10" t="s">
        <v>77</v>
      </c>
      <c r="B34" s="11">
        <v>14</v>
      </c>
      <c r="C34" s="11">
        <v>311</v>
      </c>
      <c r="D34" s="11">
        <f t="shared" si="0"/>
        <v>311</v>
      </c>
      <c r="E34" s="12">
        <v>159</v>
      </c>
      <c r="F34" s="12">
        <f t="shared" si="1"/>
        <v>87</v>
      </c>
      <c r="G34" s="15"/>
    </row>
    <row r="35" spans="1:7" ht="18" customHeight="1">
      <c r="A35" s="14" t="s">
        <v>78</v>
      </c>
      <c r="B35" s="11">
        <v>18</v>
      </c>
      <c r="C35" s="11">
        <v>329</v>
      </c>
      <c r="D35" s="11">
        <f t="shared" si="0"/>
        <v>329</v>
      </c>
      <c r="E35" s="12">
        <v>152</v>
      </c>
      <c r="F35" s="12"/>
      <c r="G35" s="15"/>
    </row>
    <row r="36" spans="1:7" ht="18" customHeight="1">
      <c r="A36" s="10" t="s">
        <v>79</v>
      </c>
      <c r="B36" s="11">
        <v>10</v>
      </c>
      <c r="C36" s="11">
        <v>339</v>
      </c>
      <c r="D36" s="11">
        <f t="shared" si="0"/>
        <v>339</v>
      </c>
      <c r="E36" s="12">
        <v>196</v>
      </c>
      <c r="F36" s="12">
        <f t="shared" si="1"/>
        <v>44</v>
      </c>
      <c r="G36" s="15"/>
    </row>
    <row r="37" spans="1:7" ht="18" customHeight="1">
      <c r="A37" s="31" t="s">
        <v>80</v>
      </c>
      <c r="B37" s="11">
        <v>24</v>
      </c>
      <c r="C37" s="11">
        <v>363</v>
      </c>
      <c r="D37" s="11">
        <f t="shared" si="0"/>
        <v>363</v>
      </c>
      <c r="E37" s="12"/>
      <c r="F37" s="12"/>
      <c r="G37" s="15"/>
    </row>
    <row r="38" spans="1:8" ht="18" customHeight="1" thickBot="1">
      <c r="A38" s="10" t="s">
        <v>81</v>
      </c>
      <c r="B38" s="11">
        <v>8</v>
      </c>
      <c r="C38" s="11">
        <v>371</v>
      </c>
      <c r="D38" s="11">
        <f t="shared" si="0"/>
        <v>371</v>
      </c>
      <c r="E38" s="12"/>
      <c r="F38" s="12"/>
      <c r="G38" s="15" t="s">
        <v>208</v>
      </c>
      <c r="H38" s="62"/>
    </row>
    <row r="39" spans="1:7" ht="18" customHeight="1" thickBot="1">
      <c r="A39" s="22" t="s">
        <v>12</v>
      </c>
      <c r="B39" s="23"/>
      <c r="C39" s="24" t="s">
        <v>117</v>
      </c>
      <c r="D39" s="25"/>
      <c r="E39" s="26">
        <f>371/4</f>
        <v>92.75</v>
      </c>
      <c r="F39" s="27" t="s">
        <v>11</v>
      </c>
      <c r="G39" s="28"/>
    </row>
    <row r="40" spans="1:7" ht="12" customHeight="1" thickBot="1">
      <c r="A40" s="16"/>
      <c r="B40" s="17"/>
      <c r="C40" s="18"/>
      <c r="D40" s="18"/>
      <c r="E40" s="19"/>
      <c r="F40" s="19"/>
      <c r="G40" s="20"/>
    </row>
    <row r="41" spans="1:7" ht="18" customHeight="1" thickBot="1">
      <c r="A41" s="49" t="s">
        <v>13</v>
      </c>
      <c r="B41" s="50" t="s">
        <v>200</v>
      </c>
      <c r="C41" s="51"/>
      <c r="D41" s="52"/>
      <c r="E41" s="51"/>
      <c r="F41" s="51"/>
      <c r="G41" s="53" t="s">
        <v>210</v>
      </c>
    </row>
    <row r="42" spans="1:7" ht="18" customHeight="1">
      <c r="A42" s="31" t="s">
        <v>82</v>
      </c>
      <c r="B42" s="21" t="s">
        <v>14</v>
      </c>
      <c r="C42" s="11">
        <v>0</v>
      </c>
      <c r="D42" s="11">
        <f>$D$38+C42</f>
        <v>371</v>
      </c>
      <c r="E42" s="12">
        <v>855</v>
      </c>
      <c r="F42" s="12"/>
      <c r="G42" s="15"/>
    </row>
    <row r="43" spans="1:7" ht="18" customHeight="1">
      <c r="A43" s="10" t="s">
        <v>83</v>
      </c>
      <c r="B43" s="11">
        <v>21</v>
      </c>
      <c r="C43" s="11">
        <v>21</v>
      </c>
      <c r="D43" s="11">
        <f aca="true" t="shared" si="2" ref="D43:D73">$D$38+C43</f>
        <v>392</v>
      </c>
      <c r="E43" s="12">
        <v>976</v>
      </c>
      <c r="F43" s="12">
        <v>336</v>
      </c>
      <c r="G43" s="15" t="s">
        <v>213</v>
      </c>
    </row>
    <row r="44" spans="1:7" ht="18" customHeight="1">
      <c r="A44" s="10" t="s">
        <v>84</v>
      </c>
      <c r="B44" s="11">
        <v>14</v>
      </c>
      <c r="C44" s="11">
        <v>35</v>
      </c>
      <c r="D44" s="11">
        <f t="shared" si="2"/>
        <v>406</v>
      </c>
      <c r="E44" s="12">
        <v>1030</v>
      </c>
      <c r="F44" s="12">
        <v>84</v>
      </c>
      <c r="G44" s="15"/>
    </row>
    <row r="45" spans="1:7" ht="18" customHeight="1">
      <c r="A45" s="10" t="s">
        <v>85</v>
      </c>
      <c r="B45" s="11">
        <v>11</v>
      </c>
      <c r="C45" s="11">
        <v>46</v>
      </c>
      <c r="D45" s="11">
        <f t="shared" si="2"/>
        <v>417</v>
      </c>
      <c r="E45" s="12">
        <v>1097</v>
      </c>
      <c r="F45" s="12">
        <f aca="true" t="shared" si="3" ref="F45:F71">E45-E44</f>
        <v>67</v>
      </c>
      <c r="G45" s="15"/>
    </row>
    <row r="46" spans="1:7" ht="18" customHeight="1">
      <c r="A46" s="10" t="s">
        <v>87</v>
      </c>
      <c r="B46" s="11">
        <v>34</v>
      </c>
      <c r="C46" s="11">
        <v>80</v>
      </c>
      <c r="D46" s="11">
        <f t="shared" si="2"/>
        <v>451</v>
      </c>
      <c r="E46" s="12">
        <v>1128</v>
      </c>
      <c r="F46" s="12">
        <f t="shared" si="3"/>
        <v>31</v>
      </c>
      <c r="G46" s="15"/>
    </row>
    <row r="47" spans="1:7" ht="18" customHeight="1">
      <c r="A47" s="10" t="s">
        <v>86</v>
      </c>
      <c r="B47" s="11">
        <v>14</v>
      </c>
      <c r="C47" s="11">
        <v>94</v>
      </c>
      <c r="D47" s="11">
        <f t="shared" si="2"/>
        <v>465</v>
      </c>
      <c r="E47" s="12">
        <v>1019</v>
      </c>
      <c r="F47" s="12"/>
      <c r="G47" s="15"/>
    </row>
    <row r="48" spans="1:7" ht="18" customHeight="1">
      <c r="A48" s="10" t="s">
        <v>88</v>
      </c>
      <c r="B48" s="11">
        <v>16</v>
      </c>
      <c r="C48" s="11">
        <v>110</v>
      </c>
      <c r="D48" s="11">
        <f t="shared" si="2"/>
        <v>481</v>
      </c>
      <c r="E48" s="12">
        <v>1013</v>
      </c>
      <c r="F48" s="12"/>
      <c r="G48" s="15"/>
    </row>
    <row r="49" spans="1:7" ht="18" customHeight="1">
      <c r="A49" s="10" t="s">
        <v>89</v>
      </c>
      <c r="B49" s="11">
        <v>12</v>
      </c>
      <c r="C49" s="11">
        <v>122</v>
      </c>
      <c r="D49" s="11">
        <f t="shared" si="2"/>
        <v>493</v>
      </c>
      <c r="E49" s="12">
        <v>905</v>
      </c>
      <c r="F49" s="12"/>
      <c r="G49" s="15"/>
    </row>
    <row r="50" spans="1:7" ht="18" customHeight="1">
      <c r="A50" s="10" t="s">
        <v>90</v>
      </c>
      <c r="B50" s="11">
        <v>29</v>
      </c>
      <c r="C50" s="11">
        <v>151</v>
      </c>
      <c r="D50" s="11">
        <f t="shared" si="2"/>
        <v>522</v>
      </c>
      <c r="E50" s="12">
        <v>941</v>
      </c>
      <c r="F50" s="12">
        <f t="shared" si="3"/>
        <v>36</v>
      </c>
      <c r="G50" s="15"/>
    </row>
    <row r="51" spans="1:7" ht="18" customHeight="1">
      <c r="A51" s="10" t="s">
        <v>91</v>
      </c>
      <c r="B51" s="11">
        <v>62</v>
      </c>
      <c r="C51" s="11">
        <v>213</v>
      </c>
      <c r="D51" s="11">
        <f t="shared" si="2"/>
        <v>584</v>
      </c>
      <c r="E51" s="12">
        <v>970</v>
      </c>
      <c r="F51" s="12">
        <f t="shared" si="3"/>
        <v>29</v>
      </c>
      <c r="G51" s="15"/>
    </row>
    <row r="52" spans="1:7" ht="18" customHeight="1">
      <c r="A52" s="14" t="s">
        <v>92</v>
      </c>
      <c r="B52" s="11">
        <v>17</v>
      </c>
      <c r="C52" s="11">
        <v>230</v>
      </c>
      <c r="D52" s="11">
        <f t="shared" si="2"/>
        <v>601</v>
      </c>
      <c r="E52" s="12">
        <v>967</v>
      </c>
      <c r="F52" s="12"/>
      <c r="G52" s="15"/>
    </row>
    <row r="53" spans="1:7" ht="18" customHeight="1">
      <c r="A53" s="10" t="s">
        <v>93</v>
      </c>
      <c r="B53" s="11">
        <v>18</v>
      </c>
      <c r="C53" s="11">
        <v>248</v>
      </c>
      <c r="D53" s="11">
        <f t="shared" si="2"/>
        <v>619</v>
      </c>
      <c r="E53" s="12">
        <v>1174</v>
      </c>
      <c r="F53" s="12">
        <f t="shared" si="3"/>
        <v>207</v>
      </c>
      <c r="G53" s="15"/>
    </row>
    <row r="54" spans="1:7" ht="18" customHeight="1">
      <c r="A54" s="10" t="s">
        <v>94</v>
      </c>
      <c r="B54" s="11">
        <v>10</v>
      </c>
      <c r="C54" s="11">
        <v>258</v>
      </c>
      <c r="D54" s="11">
        <f t="shared" si="2"/>
        <v>629</v>
      </c>
      <c r="E54" s="12">
        <v>1138</v>
      </c>
      <c r="F54" s="12">
        <v>66</v>
      </c>
      <c r="G54" s="15" t="s">
        <v>214</v>
      </c>
    </row>
    <row r="55" spans="1:7" ht="18" customHeight="1">
      <c r="A55" s="10" t="s">
        <v>95</v>
      </c>
      <c r="B55" s="11">
        <v>10</v>
      </c>
      <c r="C55" s="11">
        <v>268</v>
      </c>
      <c r="D55" s="11">
        <f t="shared" si="2"/>
        <v>639</v>
      </c>
      <c r="E55" s="12">
        <v>1265</v>
      </c>
      <c r="F55" s="12">
        <v>177</v>
      </c>
      <c r="G55" s="15" t="s">
        <v>96</v>
      </c>
    </row>
    <row r="56" spans="1:7" ht="18" customHeight="1">
      <c r="A56" s="10" t="s">
        <v>97</v>
      </c>
      <c r="B56" s="11">
        <v>14</v>
      </c>
      <c r="C56" s="11">
        <v>282</v>
      </c>
      <c r="D56" s="11">
        <f t="shared" si="2"/>
        <v>653</v>
      </c>
      <c r="E56" s="12">
        <v>1192</v>
      </c>
      <c r="F56" s="12">
        <v>75</v>
      </c>
      <c r="G56" s="15" t="s">
        <v>215</v>
      </c>
    </row>
    <row r="57" spans="1:7" ht="18" customHeight="1">
      <c r="A57" s="10" t="s">
        <v>98</v>
      </c>
      <c r="B57" s="11">
        <v>12</v>
      </c>
      <c r="C57" s="11">
        <v>294</v>
      </c>
      <c r="D57" s="11">
        <f t="shared" si="2"/>
        <v>665</v>
      </c>
      <c r="E57" s="12">
        <v>1300</v>
      </c>
      <c r="F57" s="12">
        <f t="shared" si="3"/>
        <v>108</v>
      </c>
      <c r="G57" s="15"/>
    </row>
    <row r="58" spans="1:7" ht="18" customHeight="1">
      <c r="A58" s="10" t="s">
        <v>99</v>
      </c>
      <c r="B58" s="11">
        <v>18</v>
      </c>
      <c r="C58" s="11">
        <v>312</v>
      </c>
      <c r="D58" s="11">
        <f t="shared" si="2"/>
        <v>683</v>
      </c>
      <c r="E58" s="12">
        <v>1303</v>
      </c>
      <c r="F58" s="12">
        <v>130</v>
      </c>
      <c r="G58" s="15" t="s">
        <v>216</v>
      </c>
    </row>
    <row r="59" spans="1:7" ht="18" customHeight="1">
      <c r="A59" s="14" t="s">
        <v>100</v>
      </c>
      <c r="B59" s="11">
        <v>9</v>
      </c>
      <c r="C59" s="11">
        <v>321</v>
      </c>
      <c r="D59" s="11">
        <f t="shared" si="2"/>
        <v>692</v>
      </c>
      <c r="E59" s="12">
        <v>1355</v>
      </c>
      <c r="F59" s="12">
        <f t="shared" si="3"/>
        <v>52</v>
      </c>
      <c r="G59" s="15"/>
    </row>
    <row r="60" spans="1:7" ht="18" customHeight="1">
      <c r="A60" s="10" t="s">
        <v>101</v>
      </c>
      <c r="B60" s="11">
        <v>9</v>
      </c>
      <c r="C60" s="11">
        <v>330</v>
      </c>
      <c r="D60" s="11">
        <f t="shared" si="2"/>
        <v>701</v>
      </c>
      <c r="E60" s="12">
        <v>1416</v>
      </c>
      <c r="F60" s="12">
        <f t="shared" si="3"/>
        <v>61</v>
      </c>
      <c r="G60" s="15"/>
    </row>
    <row r="61" spans="1:7" ht="18" customHeight="1">
      <c r="A61" s="10" t="s">
        <v>102</v>
      </c>
      <c r="B61" s="11">
        <v>12</v>
      </c>
      <c r="C61" s="11">
        <v>342</v>
      </c>
      <c r="D61" s="11">
        <f t="shared" si="2"/>
        <v>713</v>
      </c>
      <c r="E61" s="12">
        <v>1354</v>
      </c>
      <c r="F61" s="12">
        <v>50</v>
      </c>
      <c r="G61" s="15"/>
    </row>
    <row r="62" spans="1:7" ht="18" customHeight="1">
      <c r="A62" s="10" t="s">
        <v>103</v>
      </c>
      <c r="B62" s="11">
        <v>9</v>
      </c>
      <c r="C62" s="11">
        <v>351</v>
      </c>
      <c r="D62" s="11">
        <f t="shared" si="2"/>
        <v>722</v>
      </c>
      <c r="E62" s="12">
        <v>1337</v>
      </c>
      <c r="F62" s="12"/>
      <c r="G62" s="15"/>
    </row>
    <row r="63" spans="1:7" ht="18" customHeight="1">
      <c r="A63" s="10" t="s">
        <v>104</v>
      </c>
      <c r="B63" s="11">
        <v>5</v>
      </c>
      <c r="C63" s="11">
        <v>356</v>
      </c>
      <c r="D63" s="11">
        <f t="shared" si="2"/>
        <v>727</v>
      </c>
      <c r="E63" s="12">
        <v>1080</v>
      </c>
      <c r="F63" s="12"/>
      <c r="G63" s="15" t="s">
        <v>105</v>
      </c>
    </row>
    <row r="64" spans="1:7" ht="18" customHeight="1">
      <c r="A64" s="10" t="s">
        <v>106</v>
      </c>
      <c r="B64" s="11">
        <v>8</v>
      </c>
      <c r="C64" s="11">
        <v>364</v>
      </c>
      <c r="D64" s="11">
        <f t="shared" si="2"/>
        <v>735</v>
      </c>
      <c r="E64" s="12">
        <v>1008</v>
      </c>
      <c r="F64" s="12"/>
      <c r="G64" s="15"/>
    </row>
    <row r="65" spans="1:7" ht="18" customHeight="1">
      <c r="A65" s="10" t="s">
        <v>107</v>
      </c>
      <c r="B65" s="11">
        <v>8</v>
      </c>
      <c r="C65" s="11">
        <v>372</v>
      </c>
      <c r="D65" s="11">
        <f t="shared" si="2"/>
        <v>743</v>
      </c>
      <c r="E65" s="12">
        <v>1061</v>
      </c>
      <c r="F65" s="12">
        <v>75</v>
      </c>
      <c r="G65" s="15"/>
    </row>
    <row r="66" spans="1:7" ht="18" customHeight="1">
      <c r="A66" s="30" t="s">
        <v>108</v>
      </c>
      <c r="B66" s="11">
        <v>22</v>
      </c>
      <c r="C66" s="11">
        <v>394</v>
      </c>
      <c r="D66" s="11">
        <f t="shared" si="2"/>
        <v>765</v>
      </c>
      <c r="E66" s="12">
        <v>1540</v>
      </c>
      <c r="F66" s="12">
        <f t="shared" si="3"/>
        <v>479</v>
      </c>
      <c r="G66" s="15" t="s">
        <v>41</v>
      </c>
    </row>
    <row r="67" spans="1:7" ht="18" customHeight="1">
      <c r="A67" s="10" t="s">
        <v>109</v>
      </c>
      <c r="B67" s="11">
        <v>12</v>
      </c>
      <c r="C67" s="11">
        <v>406</v>
      </c>
      <c r="D67" s="11">
        <f t="shared" si="2"/>
        <v>777</v>
      </c>
      <c r="E67" s="12">
        <v>1086</v>
      </c>
      <c r="F67" s="12"/>
      <c r="G67" s="15"/>
    </row>
    <row r="68" spans="1:7" ht="18" customHeight="1">
      <c r="A68" s="10" t="s">
        <v>110</v>
      </c>
      <c r="B68" s="11">
        <v>13</v>
      </c>
      <c r="C68" s="11">
        <v>419</v>
      </c>
      <c r="D68" s="11">
        <f t="shared" si="2"/>
        <v>790</v>
      </c>
      <c r="E68" s="12">
        <v>1088</v>
      </c>
      <c r="F68" s="12">
        <f t="shared" si="3"/>
        <v>2</v>
      </c>
      <c r="G68" s="15"/>
    </row>
    <row r="69" spans="1:7" ht="18" customHeight="1">
      <c r="A69" s="10" t="s">
        <v>111</v>
      </c>
      <c r="B69" s="11">
        <v>9</v>
      </c>
      <c r="C69" s="11">
        <v>428</v>
      </c>
      <c r="D69" s="11">
        <f t="shared" si="2"/>
        <v>799</v>
      </c>
      <c r="E69" s="12">
        <v>1100</v>
      </c>
      <c r="F69" s="12">
        <f t="shared" si="3"/>
        <v>12</v>
      </c>
      <c r="G69" s="15"/>
    </row>
    <row r="70" spans="1:7" ht="18" customHeight="1">
      <c r="A70" s="10" t="s">
        <v>112</v>
      </c>
      <c r="B70" s="11">
        <v>12</v>
      </c>
      <c r="C70" s="11">
        <v>440</v>
      </c>
      <c r="D70" s="11">
        <f t="shared" si="2"/>
        <v>811</v>
      </c>
      <c r="E70" s="12">
        <v>1252</v>
      </c>
      <c r="F70" s="12">
        <f t="shared" si="3"/>
        <v>152</v>
      </c>
      <c r="G70" s="15"/>
    </row>
    <row r="71" spans="1:7" ht="18" customHeight="1">
      <c r="A71" s="10" t="s">
        <v>113</v>
      </c>
      <c r="B71" s="11">
        <v>18</v>
      </c>
      <c r="C71" s="11">
        <v>458</v>
      </c>
      <c r="D71" s="11">
        <f t="shared" si="2"/>
        <v>829</v>
      </c>
      <c r="E71" s="12">
        <v>2217</v>
      </c>
      <c r="F71" s="12">
        <f t="shared" si="3"/>
        <v>965</v>
      </c>
      <c r="G71" s="15" t="s">
        <v>114</v>
      </c>
    </row>
    <row r="72" spans="1:7" ht="18" customHeight="1">
      <c r="A72" s="10" t="s">
        <v>115</v>
      </c>
      <c r="B72" s="11">
        <v>15</v>
      </c>
      <c r="C72" s="11">
        <v>473</v>
      </c>
      <c r="D72" s="11">
        <f t="shared" si="2"/>
        <v>844</v>
      </c>
      <c r="E72" s="12">
        <v>1480</v>
      </c>
      <c r="F72" s="12"/>
      <c r="G72" s="15"/>
    </row>
    <row r="73" spans="1:8" ht="18" customHeight="1" thickBot="1">
      <c r="A73" s="31" t="s">
        <v>116</v>
      </c>
      <c r="B73" s="11">
        <v>15</v>
      </c>
      <c r="C73" s="11">
        <v>488</v>
      </c>
      <c r="D73" s="11">
        <f t="shared" si="2"/>
        <v>859</v>
      </c>
      <c r="E73" s="12">
        <v>1054</v>
      </c>
      <c r="F73" s="12"/>
      <c r="G73" s="15" t="s">
        <v>217</v>
      </c>
      <c r="H73" s="62"/>
    </row>
    <row r="74" spans="1:7" ht="18" customHeight="1" thickBot="1">
      <c r="A74" s="22" t="s">
        <v>42</v>
      </c>
      <c r="B74" s="23"/>
      <c r="C74" s="24" t="s">
        <v>118</v>
      </c>
      <c r="D74" s="25"/>
      <c r="E74" s="26">
        <f>488/5</f>
        <v>97.6</v>
      </c>
      <c r="F74" s="27" t="s">
        <v>11</v>
      </c>
      <c r="G74" s="28"/>
    </row>
    <row r="75" spans="1:7" ht="12" customHeight="1" thickBot="1">
      <c r="A75" s="16"/>
      <c r="B75" s="17"/>
      <c r="C75" s="18"/>
      <c r="D75" s="18"/>
      <c r="E75" s="19"/>
      <c r="F75" s="19"/>
      <c r="G75" s="20"/>
    </row>
    <row r="76" spans="1:7" ht="18" customHeight="1" thickBot="1">
      <c r="A76" s="49" t="s">
        <v>43</v>
      </c>
      <c r="B76" s="50" t="s">
        <v>201</v>
      </c>
      <c r="C76" s="51"/>
      <c r="D76" s="52"/>
      <c r="E76" s="51"/>
      <c r="F76" s="51"/>
      <c r="G76" s="53" t="s">
        <v>218</v>
      </c>
    </row>
    <row r="77" spans="1:7" ht="18" customHeight="1">
      <c r="A77" s="10" t="s">
        <v>119</v>
      </c>
      <c r="B77" s="21" t="s">
        <v>14</v>
      </c>
      <c r="C77" s="11">
        <v>0</v>
      </c>
      <c r="D77" s="11">
        <f>$D$73+C77</f>
        <v>859</v>
      </c>
      <c r="E77" s="12">
        <v>854</v>
      </c>
      <c r="F77" s="12"/>
      <c r="G77" s="15"/>
    </row>
    <row r="78" spans="1:7" ht="18" customHeight="1">
      <c r="A78" s="10" t="s">
        <v>120</v>
      </c>
      <c r="B78" s="11">
        <v>20</v>
      </c>
      <c r="C78" s="11">
        <v>20</v>
      </c>
      <c r="D78" s="11">
        <f aca="true" t="shared" si="4" ref="D78:D96">$D$73+C78</f>
        <v>879</v>
      </c>
      <c r="E78" s="12">
        <v>907</v>
      </c>
      <c r="F78" s="12">
        <v>353</v>
      </c>
      <c r="G78" s="15" t="s">
        <v>219</v>
      </c>
    </row>
    <row r="79" spans="1:7" ht="18" customHeight="1">
      <c r="A79" s="10" t="s">
        <v>121</v>
      </c>
      <c r="B79" s="11">
        <v>3</v>
      </c>
      <c r="C79" s="11">
        <v>23</v>
      </c>
      <c r="D79" s="11">
        <f t="shared" si="4"/>
        <v>882</v>
      </c>
      <c r="E79" s="12">
        <v>944</v>
      </c>
      <c r="F79" s="12">
        <f>E79-E78</f>
        <v>37</v>
      </c>
      <c r="G79" s="15"/>
    </row>
    <row r="80" spans="1:7" ht="18" customHeight="1">
      <c r="A80" s="10" t="s">
        <v>122</v>
      </c>
      <c r="B80" s="11">
        <v>13</v>
      </c>
      <c r="C80" s="11">
        <v>36</v>
      </c>
      <c r="D80" s="11">
        <f t="shared" si="4"/>
        <v>895</v>
      </c>
      <c r="E80" s="12">
        <v>1163</v>
      </c>
      <c r="F80" s="12">
        <v>82</v>
      </c>
      <c r="G80" s="15" t="s">
        <v>220</v>
      </c>
    </row>
    <row r="81" spans="1:7" ht="18" customHeight="1">
      <c r="A81" s="10" t="s">
        <v>123</v>
      </c>
      <c r="B81" s="11">
        <v>13</v>
      </c>
      <c r="C81" s="11">
        <v>49</v>
      </c>
      <c r="D81" s="11">
        <f t="shared" si="4"/>
        <v>908</v>
      </c>
      <c r="E81" s="12">
        <v>832</v>
      </c>
      <c r="F81" s="12"/>
      <c r="G81" s="15"/>
    </row>
    <row r="82" spans="1:7" ht="18" customHeight="1">
      <c r="A82" s="10" t="s">
        <v>124</v>
      </c>
      <c r="B82" s="11">
        <v>15</v>
      </c>
      <c r="C82" s="11">
        <v>64</v>
      </c>
      <c r="D82" s="11">
        <f t="shared" si="4"/>
        <v>923</v>
      </c>
      <c r="E82" s="12">
        <v>1179</v>
      </c>
      <c r="F82" s="12">
        <f>1560-E81</f>
        <v>728</v>
      </c>
      <c r="G82" s="15" t="s">
        <v>125</v>
      </c>
    </row>
    <row r="83" spans="1:7" ht="18" customHeight="1">
      <c r="A83" s="10" t="s">
        <v>126</v>
      </c>
      <c r="B83" s="11">
        <v>22</v>
      </c>
      <c r="C83" s="11">
        <v>86</v>
      </c>
      <c r="D83" s="11">
        <f t="shared" si="4"/>
        <v>945</v>
      </c>
      <c r="E83" s="12">
        <v>1301</v>
      </c>
      <c r="F83" s="12">
        <v>450</v>
      </c>
      <c r="G83" s="15" t="s">
        <v>221</v>
      </c>
    </row>
    <row r="84" spans="1:7" ht="18" customHeight="1">
      <c r="A84" s="10" t="s">
        <v>127</v>
      </c>
      <c r="B84" s="11">
        <v>7</v>
      </c>
      <c r="C84" s="11">
        <v>93</v>
      </c>
      <c r="D84" s="11">
        <f t="shared" si="4"/>
        <v>952</v>
      </c>
      <c r="E84" s="12">
        <v>1184</v>
      </c>
      <c r="F84" s="12">
        <v>79</v>
      </c>
      <c r="G84" s="15" t="s">
        <v>222</v>
      </c>
    </row>
    <row r="85" spans="1:7" ht="18" customHeight="1">
      <c r="A85" s="10" t="s">
        <v>128</v>
      </c>
      <c r="B85" s="11">
        <v>15</v>
      </c>
      <c r="C85" s="11">
        <v>108</v>
      </c>
      <c r="D85" s="11">
        <f t="shared" si="4"/>
        <v>967</v>
      </c>
      <c r="E85" s="12">
        <v>974</v>
      </c>
      <c r="F85" s="12">
        <v>330</v>
      </c>
      <c r="G85" s="15" t="s">
        <v>223</v>
      </c>
    </row>
    <row r="86" spans="1:7" ht="18" customHeight="1">
      <c r="A86" s="10" t="s">
        <v>129</v>
      </c>
      <c r="B86" s="11">
        <v>14</v>
      </c>
      <c r="C86" s="11">
        <v>122</v>
      </c>
      <c r="D86" s="11">
        <f t="shared" si="4"/>
        <v>981</v>
      </c>
      <c r="E86" s="12">
        <v>878</v>
      </c>
      <c r="F86" s="12">
        <v>200</v>
      </c>
      <c r="G86" s="15" t="s">
        <v>224</v>
      </c>
    </row>
    <row r="87" spans="1:7" ht="18" customHeight="1">
      <c r="A87" s="10" t="s">
        <v>130</v>
      </c>
      <c r="B87" s="11">
        <v>6</v>
      </c>
      <c r="C87" s="11">
        <v>128</v>
      </c>
      <c r="D87" s="11">
        <f t="shared" si="4"/>
        <v>987</v>
      </c>
      <c r="E87" s="12">
        <v>931</v>
      </c>
      <c r="F87" s="12">
        <v>118</v>
      </c>
      <c r="G87" s="15"/>
    </row>
    <row r="88" spans="1:7" ht="18" customHeight="1">
      <c r="A88" s="10" t="s">
        <v>131</v>
      </c>
      <c r="B88" s="11">
        <v>14</v>
      </c>
      <c r="C88" s="11">
        <v>142</v>
      </c>
      <c r="D88" s="11">
        <f t="shared" si="4"/>
        <v>1001</v>
      </c>
      <c r="E88" s="12">
        <v>1051</v>
      </c>
      <c r="F88" s="12">
        <v>341</v>
      </c>
      <c r="G88" s="15" t="s">
        <v>225</v>
      </c>
    </row>
    <row r="89" spans="1:7" ht="18" customHeight="1">
      <c r="A89" s="10" t="s">
        <v>132</v>
      </c>
      <c r="B89" s="11">
        <v>4</v>
      </c>
      <c r="C89" s="11">
        <v>146</v>
      </c>
      <c r="D89" s="11">
        <f t="shared" si="4"/>
        <v>1005</v>
      </c>
      <c r="E89" s="12">
        <v>1133</v>
      </c>
      <c r="F89" s="12">
        <f>E89-E88</f>
        <v>82</v>
      </c>
      <c r="G89" s="15"/>
    </row>
    <row r="90" spans="1:7" ht="18" customHeight="1">
      <c r="A90" s="10" t="s">
        <v>133</v>
      </c>
      <c r="B90" s="11">
        <v>21</v>
      </c>
      <c r="C90" s="11">
        <v>167</v>
      </c>
      <c r="D90" s="11">
        <f t="shared" si="4"/>
        <v>1026</v>
      </c>
      <c r="E90" s="12">
        <v>1478</v>
      </c>
      <c r="F90" s="12">
        <v>476</v>
      </c>
      <c r="G90" s="15"/>
    </row>
    <row r="91" spans="1:7" ht="18" customHeight="1">
      <c r="A91" s="10" t="s">
        <v>134</v>
      </c>
      <c r="B91" s="11">
        <v>6</v>
      </c>
      <c r="C91" s="11">
        <v>173</v>
      </c>
      <c r="D91" s="11">
        <f t="shared" si="4"/>
        <v>1032</v>
      </c>
      <c r="E91" s="12">
        <v>1642</v>
      </c>
      <c r="F91" s="12">
        <f>E91-E90</f>
        <v>164</v>
      </c>
      <c r="G91" s="15"/>
    </row>
    <row r="92" spans="1:7" ht="18" customHeight="1">
      <c r="A92" s="10" t="s">
        <v>135</v>
      </c>
      <c r="B92" s="11">
        <v>35</v>
      </c>
      <c r="C92" s="11">
        <v>208</v>
      </c>
      <c r="D92" s="11">
        <f t="shared" si="4"/>
        <v>1067</v>
      </c>
      <c r="E92" s="12">
        <v>1254</v>
      </c>
      <c r="F92" s="12">
        <v>399</v>
      </c>
      <c r="G92" s="15" t="s">
        <v>226</v>
      </c>
    </row>
    <row r="93" spans="1:7" ht="18" customHeight="1">
      <c r="A93" s="10" t="s">
        <v>136</v>
      </c>
      <c r="B93" s="11">
        <v>5</v>
      </c>
      <c r="C93" s="11">
        <v>213</v>
      </c>
      <c r="D93" s="11">
        <f t="shared" si="4"/>
        <v>1072</v>
      </c>
      <c r="E93" s="12">
        <v>1214</v>
      </c>
      <c r="F93" s="12"/>
      <c r="G93" s="15"/>
    </row>
    <row r="94" spans="1:7" ht="18" customHeight="1">
      <c r="A94" s="10" t="s">
        <v>137</v>
      </c>
      <c r="B94" s="11">
        <v>17</v>
      </c>
      <c r="C94" s="11">
        <v>230</v>
      </c>
      <c r="D94" s="11">
        <f t="shared" si="4"/>
        <v>1089</v>
      </c>
      <c r="E94" s="12">
        <v>1143</v>
      </c>
      <c r="F94" s="12"/>
      <c r="G94" s="15"/>
    </row>
    <row r="95" spans="1:7" ht="18" customHeight="1">
      <c r="A95" s="10" t="s">
        <v>138</v>
      </c>
      <c r="B95" s="11">
        <v>23</v>
      </c>
      <c r="C95" s="11">
        <v>253</v>
      </c>
      <c r="D95" s="11">
        <f t="shared" si="4"/>
        <v>1112</v>
      </c>
      <c r="E95" s="12">
        <v>1043</v>
      </c>
      <c r="F95" s="12"/>
      <c r="G95" s="15"/>
    </row>
    <row r="96" spans="1:8" ht="18" customHeight="1" thickBot="1">
      <c r="A96" s="14" t="s">
        <v>139</v>
      </c>
      <c r="B96" s="11">
        <v>14</v>
      </c>
      <c r="C96" s="11">
        <v>267</v>
      </c>
      <c r="D96" s="11">
        <f t="shared" si="4"/>
        <v>1126</v>
      </c>
      <c r="E96" s="12">
        <v>963</v>
      </c>
      <c r="F96" s="12"/>
      <c r="G96" s="15" t="s">
        <v>227</v>
      </c>
      <c r="H96" s="62"/>
    </row>
    <row r="97" spans="1:7" ht="18" customHeight="1" thickBot="1">
      <c r="A97" s="22" t="s">
        <v>44</v>
      </c>
      <c r="B97" s="23"/>
      <c r="C97" s="24" t="s">
        <v>140</v>
      </c>
      <c r="D97" s="25"/>
      <c r="E97" s="26">
        <f>267/3</f>
        <v>89</v>
      </c>
      <c r="F97" s="27" t="s">
        <v>11</v>
      </c>
      <c r="G97" s="28"/>
    </row>
    <row r="98" spans="1:7" ht="12" customHeight="1" thickBot="1">
      <c r="A98" s="16"/>
      <c r="B98" s="17"/>
      <c r="C98" s="18"/>
      <c r="D98" s="18"/>
      <c r="E98" s="19"/>
      <c r="F98" s="19"/>
      <c r="G98" s="20"/>
    </row>
    <row r="99" spans="1:7" ht="18" customHeight="1" thickBot="1">
      <c r="A99" s="49" t="s">
        <v>45</v>
      </c>
      <c r="B99" s="50" t="s">
        <v>202</v>
      </c>
      <c r="C99" s="51"/>
      <c r="D99" s="52"/>
      <c r="E99" s="51"/>
      <c r="F99" s="51"/>
      <c r="G99" s="53" t="s">
        <v>211</v>
      </c>
    </row>
    <row r="100" spans="1:7" ht="18" customHeight="1">
      <c r="A100" s="14" t="s">
        <v>139</v>
      </c>
      <c r="B100" s="21" t="s">
        <v>14</v>
      </c>
      <c r="C100" s="11">
        <v>0</v>
      </c>
      <c r="D100" s="11">
        <f>$D$96+C100</f>
        <v>1126</v>
      </c>
      <c r="E100" s="12">
        <v>963</v>
      </c>
      <c r="F100" s="12"/>
      <c r="G100" s="15"/>
    </row>
    <row r="101" spans="1:7" ht="18" customHeight="1">
      <c r="A101" s="10" t="s">
        <v>153</v>
      </c>
      <c r="B101" s="11">
        <v>11</v>
      </c>
      <c r="C101" s="11">
        <v>11</v>
      </c>
      <c r="D101" s="11">
        <f aca="true" t="shared" si="5" ref="D101:D144">$D$96+C101</f>
        <v>1137</v>
      </c>
      <c r="E101" s="12">
        <v>896</v>
      </c>
      <c r="F101" s="12"/>
      <c r="G101" s="15" t="s">
        <v>154</v>
      </c>
    </row>
    <row r="102" spans="1:7" ht="18" customHeight="1">
      <c r="A102" s="10" t="s">
        <v>155</v>
      </c>
      <c r="B102" s="11">
        <v>13</v>
      </c>
      <c r="C102" s="11">
        <v>24</v>
      </c>
      <c r="D102" s="11">
        <f t="shared" si="5"/>
        <v>1150</v>
      </c>
      <c r="E102" s="12">
        <v>850</v>
      </c>
      <c r="F102" s="12">
        <v>90</v>
      </c>
      <c r="G102" s="15"/>
    </row>
    <row r="103" spans="1:7" ht="18" customHeight="1">
      <c r="A103" s="10" t="s">
        <v>156</v>
      </c>
      <c r="B103" s="11">
        <v>8</v>
      </c>
      <c r="C103" s="11">
        <v>32</v>
      </c>
      <c r="D103" s="11">
        <f t="shared" si="5"/>
        <v>1158</v>
      </c>
      <c r="E103" s="12">
        <v>886</v>
      </c>
      <c r="F103" s="12">
        <v>36</v>
      </c>
      <c r="G103" s="15"/>
    </row>
    <row r="104" spans="1:7" ht="18" customHeight="1">
      <c r="A104" s="10" t="s">
        <v>157</v>
      </c>
      <c r="B104" s="11">
        <v>5</v>
      </c>
      <c r="C104" s="11">
        <v>37</v>
      </c>
      <c r="D104" s="11">
        <f t="shared" si="5"/>
        <v>1163</v>
      </c>
      <c r="E104" s="12">
        <v>1024</v>
      </c>
      <c r="F104" s="12">
        <v>259</v>
      </c>
      <c r="G104" s="15" t="s">
        <v>228</v>
      </c>
    </row>
    <row r="105" spans="1:7" ht="18" customHeight="1">
      <c r="A105" s="10" t="s">
        <v>158</v>
      </c>
      <c r="B105" s="11">
        <v>8</v>
      </c>
      <c r="C105" s="11">
        <v>45</v>
      </c>
      <c r="D105" s="11">
        <f t="shared" si="5"/>
        <v>1171</v>
      </c>
      <c r="E105" s="12">
        <v>867</v>
      </c>
      <c r="F105" s="12"/>
      <c r="G105" s="15"/>
    </row>
    <row r="106" spans="1:9" ht="18" customHeight="1">
      <c r="A106" s="10" t="s">
        <v>159</v>
      </c>
      <c r="B106" s="11">
        <v>14</v>
      </c>
      <c r="C106" s="11">
        <v>59</v>
      </c>
      <c r="D106" s="11">
        <f t="shared" si="5"/>
        <v>1185</v>
      </c>
      <c r="E106" s="12">
        <v>1026</v>
      </c>
      <c r="F106" s="12">
        <v>173</v>
      </c>
      <c r="G106" s="15"/>
      <c r="I106" s="62"/>
    </row>
    <row r="107" spans="1:7" ht="18" customHeight="1">
      <c r="A107" s="10" t="s">
        <v>162</v>
      </c>
      <c r="B107" s="11">
        <v>1</v>
      </c>
      <c r="C107" s="11">
        <v>60</v>
      </c>
      <c r="D107" s="11">
        <f t="shared" si="5"/>
        <v>1186</v>
      </c>
      <c r="E107" s="12">
        <v>1080</v>
      </c>
      <c r="F107" s="12">
        <f>E107-E106</f>
        <v>54</v>
      </c>
      <c r="G107" s="15"/>
    </row>
    <row r="108" spans="1:7" ht="18" customHeight="1">
      <c r="A108" s="10" t="s">
        <v>160</v>
      </c>
      <c r="B108" s="11">
        <v>3</v>
      </c>
      <c r="C108" s="11">
        <v>63</v>
      </c>
      <c r="D108" s="11">
        <f t="shared" si="5"/>
        <v>1189</v>
      </c>
      <c r="E108" s="12">
        <v>1054</v>
      </c>
      <c r="F108" s="12"/>
      <c r="G108" s="15"/>
    </row>
    <row r="109" spans="1:7" ht="18" customHeight="1">
      <c r="A109" s="10" t="s">
        <v>161</v>
      </c>
      <c r="B109" s="11">
        <v>5</v>
      </c>
      <c r="C109" s="11">
        <v>68</v>
      </c>
      <c r="D109" s="11">
        <f t="shared" si="5"/>
        <v>1194</v>
      </c>
      <c r="E109" s="12">
        <v>1070</v>
      </c>
      <c r="F109" s="12">
        <f>E109-E108</f>
        <v>16</v>
      </c>
      <c r="G109" s="15"/>
    </row>
    <row r="110" spans="1:7" ht="18" customHeight="1">
      <c r="A110" s="10" t="s">
        <v>158</v>
      </c>
      <c r="B110" s="11">
        <v>3</v>
      </c>
      <c r="C110" s="11">
        <v>71</v>
      </c>
      <c r="D110" s="11">
        <f t="shared" si="5"/>
        <v>1197</v>
      </c>
      <c r="E110" s="12">
        <v>1068</v>
      </c>
      <c r="F110" s="12"/>
      <c r="G110" s="15"/>
    </row>
    <row r="111" spans="1:7" ht="18" customHeight="1">
      <c r="A111" s="10" t="s">
        <v>163</v>
      </c>
      <c r="B111" s="11">
        <v>1</v>
      </c>
      <c r="C111" s="11">
        <v>72</v>
      </c>
      <c r="D111" s="11">
        <f t="shared" si="5"/>
        <v>1198</v>
      </c>
      <c r="E111" s="12">
        <v>1074</v>
      </c>
      <c r="F111" s="12">
        <f>E111-E110</f>
        <v>6</v>
      </c>
      <c r="G111" s="15"/>
    </row>
    <row r="112" spans="1:7" ht="18" customHeight="1">
      <c r="A112" s="10" t="s">
        <v>164</v>
      </c>
      <c r="B112" s="11">
        <v>1</v>
      </c>
      <c r="C112" s="11">
        <v>73</v>
      </c>
      <c r="D112" s="11">
        <f t="shared" si="5"/>
        <v>1199</v>
      </c>
      <c r="E112" s="12">
        <v>1075</v>
      </c>
      <c r="F112" s="12">
        <f>E112-E111</f>
        <v>1</v>
      </c>
      <c r="G112" s="15"/>
    </row>
    <row r="113" spans="1:7" ht="18" customHeight="1">
      <c r="A113" s="10" t="s">
        <v>165</v>
      </c>
      <c r="B113" s="11">
        <v>10</v>
      </c>
      <c r="C113" s="11">
        <v>83</v>
      </c>
      <c r="D113" s="11">
        <f t="shared" si="5"/>
        <v>1209</v>
      </c>
      <c r="E113" s="12">
        <v>1157</v>
      </c>
      <c r="F113" s="12">
        <f>E113-E112</f>
        <v>82</v>
      </c>
      <c r="G113" s="15"/>
    </row>
    <row r="114" spans="1:7" ht="18" customHeight="1">
      <c r="A114" s="30" t="s">
        <v>166</v>
      </c>
      <c r="B114" s="11">
        <v>19</v>
      </c>
      <c r="C114" s="11">
        <v>102</v>
      </c>
      <c r="D114" s="11">
        <f t="shared" si="5"/>
        <v>1228</v>
      </c>
      <c r="E114" s="12">
        <v>1780</v>
      </c>
      <c r="F114" s="12">
        <f>E114-E113</f>
        <v>623</v>
      </c>
      <c r="G114" s="15" t="s">
        <v>167</v>
      </c>
    </row>
    <row r="115" spans="1:7" ht="18" customHeight="1">
      <c r="A115" s="10" t="s">
        <v>168</v>
      </c>
      <c r="B115" s="11">
        <v>4</v>
      </c>
      <c r="C115" s="11">
        <v>106</v>
      </c>
      <c r="D115" s="11">
        <f t="shared" si="5"/>
        <v>1232</v>
      </c>
      <c r="E115" s="12">
        <v>1705</v>
      </c>
      <c r="F115" s="12"/>
      <c r="G115" s="15"/>
    </row>
    <row r="116" spans="1:7" ht="18" customHeight="1">
      <c r="A116" s="10" t="s">
        <v>169</v>
      </c>
      <c r="B116" s="11">
        <v>12</v>
      </c>
      <c r="C116" s="11">
        <v>118</v>
      </c>
      <c r="D116" s="11">
        <f t="shared" si="5"/>
        <v>1244</v>
      </c>
      <c r="E116" s="12">
        <v>1286</v>
      </c>
      <c r="F116" s="12"/>
      <c r="G116" s="15"/>
    </row>
    <row r="117" spans="1:7" ht="18" customHeight="1">
      <c r="A117" s="14" t="s">
        <v>170</v>
      </c>
      <c r="B117" s="11">
        <v>11</v>
      </c>
      <c r="C117" s="11">
        <v>129</v>
      </c>
      <c r="D117" s="11">
        <f t="shared" si="5"/>
        <v>1255</v>
      </c>
      <c r="E117" s="12">
        <v>1123</v>
      </c>
      <c r="F117" s="12"/>
      <c r="G117" s="15"/>
    </row>
    <row r="118" spans="1:7" ht="18" customHeight="1">
      <c r="A118" s="10" t="s">
        <v>171</v>
      </c>
      <c r="B118" s="11">
        <v>19</v>
      </c>
      <c r="C118" s="11">
        <v>148</v>
      </c>
      <c r="D118" s="11">
        <f t="shared" si="5"/>
        <v>1274</v>
      </c>
      <c r="E118" s="12">
        <v>1260</v>
      </c>
      <c r="F118" s="12">
        <v>206</v>
      </c>
      <c r="G118" s="15"/>
    </row>
    <row r="119" spans="1:7" ht="18" customHeight="1">
      <c r="A119" s="10" t="s">
        <v>172</v>
      </c>
      <c r="B119" s="11">
        <v>12</v>
      </c>
      <c r="C119" s="11">
        <v>160</v>
      </c>
      <c r="D119" s="11">
        <f t="shared" si="5"/>
        <v>1286</v>
      </c>
      <c r="E119" s="12">
        <v>1486</v>
      </c>
      <c r="F119" s="12">
        <f>E119-E118</f>
        <v>226</v>
      </c>
      <c r="G119" s="35"/>
    </row>
    <row r="120" spans="1:7" ht="18" customHeight="1">
      <c r="A120" s="10" t="s">
        <v>173</v>
      </c>
      <c r="B120" s="11">
        <v>25</v>
      </c>
      <c r="C120" s="11">
        <v>185</v>
      </c>
      <c r="D120" s="11">
        <f t="shared" si="5"/>
        <v>1311</v>
      </c>
      <c r="E120" s="12">
        <v>1360</v>
      </c>
      <c r="F120" s="12">
        <v>54</v>
      </c>
      <c r="G120" s="15" t="s">
        <v>229</v>
      </c>
    </row>
    <row r="121" spans="1:7" ht="18" customHeight="1">
      <c r="A121" s="30" t="s">
        <v>175</v>
      </c>
      <c r="B121" s="11">
        <v>10</v>
      </c>
      <c r="C121" s="11">
        <v>195</v>
      </c>
      <c r="D121" s="11">
        <f t="shared" si="5"/>
        <v>1321</v>
      </c>
      <c r="E121" s="32">
        <v>1698</v>
      </c>
      <c r="F121" s="12">
        <v>594</v>
      </c>
      <c r="G121" s="33" t="s">
        <v>167</v>
      </c>
    </row>
    <row r="122" spans="1:7" ht="18">
      <c r="A122" s="34" t="s">
        <v>174</v>
      </c>
      <c r="B122" s="11">
        <v>16</v>
      </c>
      <c r="C122" s="11">
        <v>211</v>
      </c>
      <c r="D122" s="11">
        <f t="shared" si="5"/>
        <v>1337</v>
      </c>
      <c r="E122" s="32">
        <v>1289</v>
      </c>
      <c r="F122" s="12"/>
      <c r="G122" s="35"/>
    </row>
    <row r="123" spans="1:7" ht="18">
      <c r="A123" s="41" t="s">
        <v>176</v>
      </c>
      <c r="B123" s="11">
        <v>17</v>
      </c>
      <c r="C123" s="11">
        <v>228</v>
      </c>
      <c r="D123" s="11">
        <f t="shared" si="5"/>
        <v>1354</v>
      </c>
      <c r="E123" s="32">
        <v>1250</v>
      </c>
      <c r="F123" s="12"/>
      <c r="G123" s="35"/>
    </row>
    <row r="124" spans="1:7" ht="18">
      <c r="A124" s="34" t="s">
        <v>177</v>
      </c>
      <c r="B124" s="11">
        <v>8</v>
      </c>
      <c r="C124" s="11">
        <v>236</v>
      </c>
      <c r="D124" s="11">
        <f t="shared" si="5"/>
        <v>1362</v>
      </c>
      <c r="E124" s="32">
        <v>1263</v>
      </c>
      <c r="F124" s="12">
        <f>E124-E123</f>
        <v>13</v>
      </c>
      <c r="G124" s="35"/>
    </row>
    <row r="125" spans="1:7" ht="18">
      <c r="A125" s="37" t="s">
        <v>178</v>
      </c>
      <c r="B125" s="11">
        <v>5</v>
      </c>
      <c r="C125" s="11">
        <v>241</v>
      </c>
      <c r="D125" s="11">
        <f t="shared" si="5"/>
        <v>1367</v>
      </c>
      <c r="E125" s="32">
        <v>1317</v>
      </c>
      <c r="F125" s="12">
        <f>E125-E124</f>
        <v>54</v>
      </c>
      <c r="G125" s="35"/>
    </row>
    <row r="126" spans="1:7" ht="18">
      <c r="A126" s="34" t="s">
        <v>179</v>
      </c>
      <c r="B126" s="11">
        <v>19</v>
      </c>
      <c r="C126" s="11">
        <v>260</v>
      </c>
      <c r="D126" s="11">
        <f t="shared" si="5"/>
        <v>1386</v>
      </c>
      <c r="E126" s="32">
        <v>1272</v>
      </c>
      <c r="F126" s="12"/>
      <c r="G126" s="35"/>
    </row>
    <row r="127" spans="1:7" ht="18">
      <c r="A127" s="34" t="s">
        <v>180</v>
      </c>
      <c r="B127" s="11">
        <v>9</v>
      </c>
      <c r="C127" s="11">
        <v>269</v>
      </c>
      <c r="D127" s="11">
        <f t="shared" si="5"/>
        <v>1395</v>
      </c>
      <c r="E127" s="32">
        <v>1273</v>
      </c>
      <c r="F127" s="12">
        <f>E127-E126</f>
        <v>1</v>
      </c>
      <c r="G127" s="35"/>
    </row>
    <row r="128" spans="1:7" ht="18">
      <c r="A128" s="34" t="s">
        <v>181</v>
      </c>
      <c r="B128" s="11">
        <v>2</v>
      </c>
      <c r="C128" s="11">
        <v>271</v>
      </c>
      <c r="D128" s="11">
        <f t="shared" si="5"/>
        <v>1397</v>
      </c>
      <c r="E128" s="32">
        <v>1274</v>
      </c>
      <c r="F128" s="12">
        <f>E128-E127</f>
        <v>1</v>
      </c>
      <c r="G128" s="35"/>
    </row>
    <row r="129" spans="1:7" ht="18">
      <c r="A129" s="34" t="s">
        <v>182</v>
      </c>
      <c r="B129" s="11">
        <v>17</v>
      </c>
      <c r="C129" s="11">
        <v>288</v>
      </c>
      <c r="D129" s="11">
        <f t="shared" si="5"/>
        <v>1414</v>
      </c>
      <c r="E129" s="32">
        <v>1287</v>
      </c>
      <c r="F129" s="12">
        <v>13</v>
      </c>
      <c r="G129" s="35"/>
    </row>
    <row r="130" spans="1:7" ht="18">
      <c r="A130" s="36" t="s">
        <v>183</v>
      </c>
      <c r="B130" s="11">
        <v>4</v>
      </c>
      <c r="C130" s="11">
        <v>292</v>
      </c>
      <c r="D130" s="11">
        <f t="shared" si="5"/>
        <v>1418</v>
      </c>
      <c r="E130" s="32">
        <v>1309</v>
      </c>
      <c r="F130" s="12">
        <v>22</v>
      </c>
      <c r="G130" s="35"/>
    </row>
    <row r="131" spans="1:7" ht="18">
      <c r="A131" s="34" t="s">
        <v>184</v>
      </c>
      <c r="B131" s="11">
        <v>10</v>
      </c>
      <c r="C131" s="11">
        <v>302</v>
      </c>
      <c r="D131" s="11">
        <f t="shared" si="5"/>
        <v>1428</v>
      </c>
      <c r="E131" s="32">
        <v>1637</v>
      </c>
      <c r="F131" s="12">
        <f>E131-E130</f>
        <v>328</v>
      </c>
      <c r="G131" s="35"/>
    </row>
    <row r="132" spans="1:7" ht="18">
      <c r="A132" s="34" t="s">
        <v>185</v>
      </c>
      <c r="B132" s="11">
        <v>8</v>
      </c>
      <c r="C132" s="11">
        <v>310</v>
      </c>
      <c r="D132" s="11">
        <f t="shared" si="5"/>
        <v>1436</v>
      </c>
      <c r="E132" s="32">
        <v>1794</v>
      </c>
      <c r="F132" s="12">
        <f>E132-E131</f>
        <v>157</v>
      </c>
      <c r="G132" s="35"/>
    </row>
    <row r="133" spans="1:7" ht="18">
      <c r="A133" s="40" t="s">
        <v>186</v>
      </c>
      <c r="B133" s="11">
        <v>12</v>
      </c>
      <c r="C133" s="11">
        <v>322</v>
      </c>
      <c r="D133" s="11">
        <f t="shared" si="5"/>
        <v>1448</v>
      </c>
      <c r="E133" s="32">
        <v>1669</v>
      </c>
      <c r="F133" s="12"/>
      <c r="G133" s="35"/>
    </row>
    <row r="134" spans="1:7" ht="18">
      <c r="A134" s="34" t="s">
        <v>187</v>
      </c>
      <c r="B134" s="11">
        <v>7</v>
      </c>
      <c r="C134" s="11">
        <v>329</v>
      </c>
      <c r="D134" s="11">
        <f t="shared" si="5"/>
        <v>1455</v>
      </c>
      <c r="E134" s="32">
        <v>2022</v>
      </c>
      <c r="F134" s="12">
        <f>E134-E133</f>
        <v>353</v>
      </c>
      <c r="G134" s="35"/>
    </row>
    <row r="135" spans="1:7" ht="18">
      <c r="A135" s="41" t="s">
        <v>188</v>
      </c>
      <c r="B135" s="11">
        <v>4</v>
      </c>
      <c r="C135" s="11">
        <v>333</v>
      </c>
      <c r="D135" s="11">
        <f t="shared" si="5"/>
        <v>1459</v>
      </c>
      <c r="E135" s="32">
        <v>2241</v>
      </c>
      <c r="F135" s="12">
        <f>E135-E134</f>
        <v>219</v>
      </c>
      <c r="G135" s="35"/>
    </row>
    <row r="136" spans="1:7" ht="18">
      <c r="A136" s="41" t="s">
        <v>189</v>
      </c>
      <c r="B136" s="11">
        <v>4</v>
      </c>
      <c r="C136" s="11">
        <v>337</v>
      </c>
      <c r="D136" s="11">
        <f t="shared" si="5"/>
        <v>1463</v>
      </c>
      <c r="E136" s="32">
        <v>2523</v>
      </c>
      <c r="F136" s="12">
        <f>E136-E135</f>
        <v>282</v>
      </c>
      <c r="G136" s="35"/>
    </row>
    <row r="137" spans="1:7" ht="18">
      <c r="A137" s="41" t="s">
        <v>190</v>
      </c>
      <c r="B137" s="11">
        <v>10</v>
      </c>
      <c r="C137" s="11">
        <v>347</v>
      </c>
      <c r="D137" s="11">
        <f t="shared" si="5"/>
        <v>1473</v>
      </c>
      <c r="E137" s="32">
        <v>2254</v>
      </c>
      <c r="F137" s="12"/>
      <c r="G137" s="35"/>
    </row>
    <row r="138" spans="1:7" ht="18">
      <c r="A138" s="34" t="s">
        <v>191</v>
      </c>
      <c r="B138" s="11">
        <v>15</v>
      </c>
      <c r="C138" s="11">
        <v>362</v>
      </c>
      <c r="D138" s="11">
        <f t="shared" si="5"/>
        <v>1488</v>
      </c>
      <c r="E138" s="32">
        <v>2034</v>
      </c>
      <c r="F138" s="12">
        <v>185</v>
      </c>
      <c r="G138" s="54" t="s">
        <v>230</v>
      </c>
    </row>
    <row r="139" spans="1:7" ht="18">
      <c r="A139" s="34" t="s">
        <v>192</v>
      </c>
      <c r="B139" s="11">
        <v>5</v>
      </c>
      <c r="C139" s="11">
        <v>367</v>
      </c>
      <c r="D139" s="11">
        <f t="shared" si="5"/>
        <v>1493</v>
      </c>
      <c r="E139" s="32">
        <v>1883</v>
      </c>
      <c r="F139" s="12"/>
      <c r="G139" s="35"/>
    </row>
    <row r="140" spans="1:7" ht="18">
      <c r="A140" s="34" t="s">
        <v>193</v>
      </c>
      <c r="B140" s="11">
        <v>8</v>
      </c>
      <c r="C140" s="11">
        <v>375</v>
      </c>
      <c r="D140" s="11">
        <f t="shared" si="5"/>
        <v>1501</v>
      </c>
      <c r="E140" s="32">
        <v>1728</v>
      </c>
      <c r="F140" s="12"/>
      <c r="G140" s="35"/>
    </row>
    <row r="141" spans="1:7" ht="18">
      <c r="A141" s="41" t="s">
        <v>194</v>
      </c>
      <c r="B141" s="11">
        <v>4</v>
      </c>
      <c r="C141" s="11">
        <v>379</v>
      </c>
      <c r="D141" s="11">
        <f t="shared" si="5"/>
        <v>1505</v>
      </c>
      <c r="E141" s="32">
        <v>1647</v>
      </c>
      <c r="F141" s="12"/>
      <c r="G141" s="35"/>
    </row>
    <row r="142" spans="1:7" ht="18">
      <c r="A142" s="36" t="s">
        <v>195</v>
      </c>
      <c r="B142" s="11">
        <v>3</v>
      </c>
      <c r="C142" s="11">
        <v>382</v>
      </c>
      <c r="D142" s="11">
        <f t="shared" si="5"/>
        <v>1508</v>
      </c>
      <c r="E142" s="32">
        <v>1722</v>
      </c>
      <c r="F142" s="12">
        <f>E142-E141</f>
        <v>75</v>
      </c>
      <c r="G142" s="35"/>
    </row>
    <row r="143" spans="1:7" ht="18">
      <c r="A143" s="36" t="s">
        <v>196</v>
      </c>
      <c r="B143" s="11">
        <v>25</v>
      </c>
      <c r="C143" s="11">
        <v>407</v>
      </c>
      <c r="D143" s="11">
        <f t="shared" si="5"/>
        <v>1533</v>
      </c>
      <c r="E143" s="32">
        <v>1669</v>
      </c>
      <c r="F143" s="12"/>
      <c r="G143" s="35"/>
    </row>
    <row r="144" spans="1:8" ht="18">
      <c r="A144" s="34" t="s">
        <v>197</v>
      </c>
      <c r="B144" s="11">
        <v>12</v>
      </c>
      <c r="C144" s="11">
        <v>419</v>
      </c>
      <c r="D144" s="11">
        <f t="shared" si="5"/>
        <v>1545</v>
      </c>
      <c r="E144" s="32">
        <v>2125</v>
      </c>
      <c r="F144" s="12">
        <f>E144-E143</f>
        <v>456</v>
      </c>
      <c r="G144" s="15" t="s">
        <v>231</v>
      </c>
      <c r="H144" s="62"/>
    </row>
    <row r="145" spans="1:7" ht="18.75" thickBot="1">
      <c r="A145" s="88" t="s">
        <v>203</v>
      </c>
      <c r="B145" s="89"/>
      <c r="C145" s="89"/>
      <c r="D145" s="89"/>
      <c r="E145" s="89"/>
      <c r="F145" s="89"/>
      <c r="G145" s="90"/>
    </row>
    <row r="146" spans="1:7" ht="18" customHeight="1" thickBot="1">
      <c r="A146" s="22" t="s">
        <v>46</v>
      </c>
      <c r="B146" s="23"/>
      <c r="C146" s="24" t="s">
        <v>198</v>
      </c>
      <c r="D146" s="25"/>
      <c r="E146" s="26">
        <f>419/4</f>
        <v>104.75</v>
      </c>
      <c r="F146" s="27" t="s">
        <v>11</v>
      </c>
      <c r="G146" s="28"/>
    </row>
    <row r="147" spans="1:7" ht="12" customHeight="1" thickBot="1">
      <c r="A147" s="16"/>
      <c r="B147" s="17"/>
      <c r="C147" s="18"/>
      <c r="D147" s="18"/>
      <c r="E147" s="19"/>
      <c r="F147" s="19"/>
      <c r="G147" s="20"/>
    </row>
    <row r="148" spans="1:7" ht="18" customHeight="1" thickBot="1">
      <c r="A148" s="49" t="s">
        <v>47</v>
      </c>
      <c r="B148" s="50" t="s">
        <v>204</v>
      </c>
      <c r="C148" s="51"/>
      <c r="D148" s="52"/>
      <c r="E148" s="51"/>
      <c r="F148" s="51"/>
      <c r="G148" s="53" t="s">
        <v>212</v>
      </c>
    </row>
    <row r="149" spans="1:7" ht="18">
      <c r="A149" s="34" t="s">
        <v>197</v>
      </c>
      <c r="B149" s="32" t="s">
        <v>14</v>
      </c>
      <c r="C149" s="38">
        <v>0</v>
      </c>
      <c r="D149" s="38">
        <f>$D$144+C149</f>
        <v>1545</v>
      </c>
      <c r="E149" s="32">
        <v>2125</v>
      </c>
      <c r="F149" s="32"/>
      <c r="G149" s="35"/>
    </row>
    <row r="150" spans="1:7" ht="18">
      <c r="A150" s="10" t="s">
        <v>196</v>
      </c>
      <c r="B150" s="38">
        <v>10</v>
      </c>
      <c r="C150" s="38">
        <v>10</v>
      </c>
      <c r="D150" s="38">
        <f aca="true" t="shared" si="6" ref="D150:D168">$D$144+C150</f>
        <v>1555</v>
      </c>
      <c r="E150" s="32">
        <v>1669</v>
      </c>
      <c r="F150" s="32"/>
      <c r="G150" s="35"/>
    </row>
    <row r="151" spans="1:7" ht="18">
      <c r="A151" s="34" t="s">
        <v>195</v>
      </c>
      <c r="B151" s="38">
        <v>25</v>
      </c>
      <c r="C151" s="38">
        <v>35</v>
      </c>
      <c r="D151" s="38">
        <f t="shared" si="6"/>
        <v>1580</v>
      </c>
      <c r="E151" s="32">
        <v>1679</v>
      </c>
      <c r="F151" s="32">
        <v>49</v>
      </c>
      <c r="G151" s="54"/>
    </row>
    <row r="152" spans="1:7" ht="18">
      <c r="A152" s="34" t="s">
        <v>205</v>
      </c>
      <c r="B152" s="38">
        <v>15</v>
      </c>
      <c r="C152" s="38">
        <v>50</v>
      </c>
      <c r="D152" s="38">
        <f t="shared" si="6"/>
        <v>1595</v>
      </c>
      <c r="E152" s="32">
        <v>1659</v>
      </c>
      <c r="F152" s="32"/>
      <c r="G152" s="35"/>
    </row>
    <row r="153" spans="1:7" ht="18">
      <c r="A153" s="34" t="s">
        <v>206</v>
      </c>
      <c r="B153" s="38">
        <v>4</v>
      </c>
      <c r="C153" s="38">
        <v>54</v>
      </c>
      <c r="D153" s="38">
        <f t="shared" si="6"/>
        <v>1599</v>
      </c>
      <c r="E153" s="32">
        <v>1668</v>
      </c>
      <c r="F153" s="32">
        <v>35</v>
      </c>
      <c r="G153" s="35"/>
    </row>
    <row r="154" spans="1:7" ht="18">
      <c r="A154" s="34" t="s">
        <v>207</v>
      </c>
      <c r="B154" s="38">
        <v>7</v>
      </c>
      <c r="C154" s="38">
        <v>61</v>
      </c>
      <c r="D154" s="38">
        <f t="shared" si="6"/>
        <v>1606</v>
      </c>
      <c r="E154" s="32">
        <v>1668</v>
      </c>
      <c r="F154" s="32"/>
      <c r="G154" s="35"/>
    </row>
    <row r="155" spans="1:7" ht="18">
      <c r="A155" s="36" t="s">
        <v>186</v>
      </c>
      <c r="B155" s="38">
        <v>15</v>
      </c>
      <c r="C155" s="38">
        <v>76</v>
      </c>
      <c r="D155" s="38">
        <f t="shared" si="6"/>
        <v>1621</v>
      </c>
      <c r="E155" s="32">
        <v>1661</v>
      </c>
      <c r="F155" s="32">
        <v>55</v>
      </c>
      <c r="G155" s="35"/>
    </row>
    <row r="156" spans="1:7" ht="18">
      <c r="A156" s="34" t="s">
        <v>239</v>
      </c>
      <c r="B156" s="38">
        <v>6</v>
      </c>
      <c r="C156" s="38">
        <v>82</v>
      </c>
      <c r="D156" s="38">
        <f t="shared" si="6"/>
        <v>1627</v>
      </c>
      <c r="E156" s="32">
        <v>1741</v>
      </c>
      <c r="F156" s="32">
        <f>E156-E155</f>
        <v>80</v>
      </c>
      <c r="G156" s="35"/>
    </row>
    <row r="157" spans="1:7" ht="18">
      <c r="A157" s="34" t="s">
        <v>240</v>
      </c>
      <c r="B157" s="38">
        <v>14</v>
      </c>
      <c r="C157" s="38">
        <v>96</v>
      </c>
      <c r="D157" s="38">
        <f t="shared" si="6"/>
        <v>1641</v>
      </c>
      <c r="E157" s="32">
        <v>1846</v>
      </c>
      <c r="F157" s="32">
        <f>E157-E156</f>
        <v>105</v>
      </c>
      <c r="G157" s="35"/>
    </row>
    <row r="158" spans="1:7" ht="18">
      <c r="A158" s="34" t="s">
        <v>241</v>
      </c>
      <c r="B158" s="38">
        <v>6</v>
      </c>
      <c r="C158" s="38">
        <v>102</v>
      </c>
      <c r="D158" s="38">
        <f t="shared" si="6"/>
        <v>1647</v>
      </c>
      <c r="E158" s="32">
        <v>1654</v>
      </c>
      <c r="F158" s="32"/>
      <c r="G158" s="42"/>
    </row>
    <row r="159" spans="1:7" ht="18">
      <c r="A159" s="34" t="s">
        <v>242</v>
      </c>
      <c r="B159" s="38">
        <v>8</v>
      </c>
      <c r="C159" s="38">
        <v>110</v>
      </c>
      <c r="D159" s="38">
        <f t="shared" si="6"/>
        <v>1655</v>
      </c>
      <c r="E159" s="32">
        <v>1756</v>
      </c>
      <c r="F159" s="32">
        <f>E159-E158</f>
        <v>102</v>
      </c>
      <c r="G159" s="35"/>
    </row>
    <row r="160" spans="1:7" ht="18">
      <c r="A160" s="34" t="s">
        <v>243</v>
      </c>
      <c r="B160" s="38">
        <v>19</v>
      </c>
      <c r="C160" s="38">
        <v>129</v>
      </c>
      <c r="D160" s="38">
        <f t="shared" si="6"/>
        <v>1674</v>
      </c>
      <c r="E160" s="32">
        <v>1687</v>
      </c>
      <c r="F160" s="32">
        <v>60</v>
      </c>
      <c r="G160" s="35"/>
    </row>
    <row r="161" spans="1:7" ht="18">
      <c r="A161" s="34" t="s">
        <v>244</v>
      </c>
      <c r="B161" s="38">
        <v>19</v>
      </c>
      <c r="C161" s="38">
        <v>148</v>
      </c>
      <c r="D161" s="38">
        <f t="shared" si="6"/>
        <v>1693</v>
      </c>
      <c r="E161" s="32">
        <v>2240</v>
      </c>
      <c r="F161" s="32">
        <f>E161-E160</f>
        <v>553</v>
      </c>
      <c r="G161" s="54"/>
    </row>
    <row r="162" spans="1:7" ht="18">
      <c r="A162" s="34" t="s">
        <v>245</v>
      </c>
      <c r="B162" s="38">
        <v>11</v>
      </c>
      <c r="C162" s="38">
        <v>159</v>
      </c>
      <c r="D162" s="38">
        <f t="shared" si="6"/>
        <v>1704</v>
      </c>
      <c r="E162" s="32">
        <v>1772</v>
      </c>
      <c r="F162" s="32"/>
      <c r="G162" s="54"/>
    </row>
    <row r="163" spans="1:7" ht="18">
      <c r="A163" s="34" t="s">
        <v>246</v>
      </c>
      <c r="B163" s="38">
        <v>10</v>
      </c>
      <c r="C163" s="38">
        <v>169</v>
      </c>
      <c r="D163" s="38">
        <f t="shared" si="6"/>
        <v>1714</v>
      </c>
      <c r="E163" s="32">
        <v>1691</v>
      </c>
      <c r="F163" s="32"/>
      <c r="G163" s="35"/>
    </row>
    <row r="164" spans="1:7" ht="18">
      <c r="A164" s="34" t="s">
        <v>247</v>
      </c>
      <c r="B164" s="38">
        <v>15</v>
      </c>
      <c r="C164" s="38">
        <v>184</v>
      </c>
      <c r="D164" s="38">
        <f t="shared" si="6"/>
        <v>1729</v>
      </c>
      <c r="E164" s="32">
        <v>1652</v>
      </c>
      <c r="F164" s="32"/>
      <c r="G164" s="35"/>
    </row>
    <row r="165" spans="1:7" ht="18">
      <c r="A165" s="34" t="s">
        <v>248</v>
      </c>
      <c r="B165" s="38">
        <v>7</v>
      </c>
      <c r="C165" s="38">
        <v>191</v>
      </c>
      <c r="D165" s="38">
        <f t="shared" si="6"/>
        <v>1736</v>
      </c>
      <c r="E165" s="32">
        <v>1693</v>
      </c>
      <c r="F165" s="32">
        <f>E165-E164</f>
        <v>41</v>
      </c>
      <c r="G165" s="54"/>
    </row>
    <row r="166" spans="1:7" ht="18">
      <c r="A166" s="34" t="s">
        <v>249</v>
      </c>
      <c r="B166" s="38">
        <v>14</v>
      </c>
      <c r="C166" s="38">
        <v>205</v>
      </c>
      <c r="D166" s="38">
        <f t="shared" si="6"/>
        <v>1750</v>
      </c>
      <c r="E166" s="32">
        <v>1653</v>
      </c>
      <c r="F166" s="32"/>
      <c r="G166" s="35"/>
    </row>
    <row r="167" spans="1:7" ht="18">
      <c r="A167" s="40" t="s">
        <v>250</v>
      </c>
      <c r="B167" s="38">
        <v>18</v>
      </c>
      <c r="C167" s="38">
        <v>223</v>
      </c>
      <c r="D167" s="38">
        <f t="shared" si="6"/>
        <v>1768</v>
      </c>
      <c r="E167" s="32">
        <v>1731</v>
      </c>
      <c r="F167" s="32">
        <f>E167-E166</f>
        <v>78</v>
      </c>
      <c r="G167" s="35"/>
    </row>
    <row r="168" spans="1:7" ht="18.75" thickBot="1">
      <c r="A168" s="34" t="s">
        <v>251</v>
      </c>
      <c r="B168" s="38">
        <v>6</v>
      </c>
      <c r="C168" s="38">
        <v>229</v>
      </c>
      <c r="D168" s="38">
        <f t="shared" si="6"/>
        <v>1774</v>
      </c>
      <c r="E168" s="32">
        <v>1659</v>
      </c>
      <c r="F168" s="32"/>
      <c r="G168" s="15" t="s">
        <v>252</v>
      </c>
    </row>
    <row r="169" spans="1:7" ht="18" customHeight="1" thickBot="1">
      <c r="A169" s="22" t="s">
        <v>238</v>
      </c>
      <c r="B169" s="23"/>
      <c r="C169" s="24" t="s">
        <v>254</v>
      </c>
      <c r="D169" s="25"/>
      <c r="E169" s="26">
        <f>229/2</f>
        <v>114.5</v>
      </c>
      <c r="F169" s="27" t="s">
        <v>11</v>
      </c>
      <c r="G169" s="28"/>
    </row>
    <row r="170" spans="1:7" ht="18" customHeight="1">
      <c r="A170" s="55"/>
      <c r="B170" s="56"/>
      <c r="C170" s="57"/>
      <c r="D170" s="58"/>
      <c r="E170" s="59"/>
      <c r="F170" s="60"/>
      <c r="G170" s="61"/>
    </row>
    <row r="171" spans="3:7" ht="18">
      <c r="C171" s="39"/>
      <c r="D171" s="4" t="s">
        <v>49</v>
      </c>
      <c r="G171" s="5" t="s">
        <v>48</v>
      </c>
    </row>
    <row r="172" spans="3:7" ht="18">
      <c r="C172" s="39"/>
      <c r="D172" s="78" t="s">
        <v>253</v>
      </c>
      <c r="E172" s="78"/>
      <c r="G172" s="43">
        <f>SUM(F8:F38,F42:F73,F77:F96,F100:F144,F149:F168)</f>
        <v>14046</v>
      </c>
    </row>
  </sheetData>
  <mergeCells count="8">
    <mergeCell ref="D172:E172"/>
    <mergeCell ref="A1:G1"/>
    <mergeCell ref="A2:G2"/>
    <mergeCell ref="A4:A5"/>
    <mergeCell ref="B4:D4"/>
    <mergeCell ref="E4:F4"/>
    <mergeCell ref="G4:G5"/>
    <mergeCell ref="A145:G1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H24"/>
  <sheetViews>
    <sheetView workbookViewId="0" topLeftCell="A1">
      <selection activeCell="E16" sqref="E16:F19"/>
    </sheetView>
  </sheetViews>
  <sheetFormatPr defaultColWidth="9.140625" defaultRowHeight="12.75"/>
  <cols>
    <col min="2" max="2" width="5.57421875" style="0" customWidth="1"/>
    <col min="3" max="3" width="9.7109375" style="0" customWidth="1"/>
    <col min="4" max="4" width="5.140625" style="0" customWidth="1"/>
    <col min="6" max="6" width="19.8515625" style="0" customWidth="1"/>
    <col min="7" max="7" width="8.140625" style="0" customWidth="1"/>
    <col min="8" max="8" width="21.28125" style="0" customWidth="1"/>
  </cols>
  <sheetData>
    <row r="1" ht="12.75">
      <c r="A1" t="s">
        <v>150</v>
      </c>
    </row>
    <row r="2" ht="13.5" thickBot="1"/>
    <row r="3" spans="1:8" ht="13.5" thickBot="1">
      <c r="A3" s="75" t="s">
        <v>15</v>
      </c>
      <c r="B3" s="93" t="s">
        <v>16</v>
      </c>
      <c r="C3" s="93"/>
      <c r="D3" s="102" t="s">
        <v>38</v>
      </c>
      <c r="E3" s="103"/>
      <c r="F3" s="104"/>
      <c r="G3" s="76" t="s">
        <v>149</v>
      </c>
      <c r="H3" s="77" t="s">
        <v>39</v>
      </c>
    </row>
    <row r="4" spans="1:8" ht="15" customHeight="1">
      <c r="A4" s="71" t="s">
        <v>148</v>
      </c>
      <c r="B4" s="72" t="s">
        <v>40</v>
      </c>
      <c r="C4" s="73">
        <v>41090</v>
      </c>
      <c r="D4" s="105" t="s">
        <v>147</v>
      </c>
      <c r="E4" s="96" t="s">
        <v>146</v>
      </c>
      <c r="F4" s="96"/>
      <c r="G4" s="74" t="s">
        <v>18</v>
      </c>
      <c r="H4" s="98" t="s">
        <v>145</v>
      </c>
    </row>
    <row r="5" spans="1:8" ht="16.5" customHeight="1">
      <c r="A5" s="94" t="s">
        <v>17</v>
      </c>
      <c r="B5" s="63" t="s">
        <v>18</v>
      </c>
      <c r="C5" s="64">
        <v>41091</v>
      </c>
      <c r="D5" s="100"/>
      <c r="E5" s="97"/>
      <c r="F5" s="97"/>
      <c r="G5" s="1" t="s">
        <v>19</v>
      </c>
      <c r="H5" s="91"/>
    </row>
    <row r="6" spans="1:8" ht="13.5" customHeight="1">
      <c r="A6" s="94"/>
      <c r="B6" s="63" t="s">
        <v>19</v>
      </c>
      <c r="C6" s="67">
        <v>41092</v>
      </c>
      <c r="D6" s="100"/>
      <c r="E6" s="97"/>
      <c r="F6" s="97"/>
      <c r="G6" s="1" t="s">
        <v>20</v>
      </c>
      <c r="H6" s="91"/>
    </row>
    <row r="7" spans="1:8" ht="13.5" customHeight="1">
      <c r="A7" s="94"/>
      <c r="B7" s="63" t="s">
        <v>20</v>
      </c>
      <c r="C7" s="67">
        <v>41093</v>
      </c>
      <c r="D7" s="100"/>
      <c r="E7" s="97"/>
      <c r="F7" s="97"/>
      <c r="G7" s="1" t="s">
        <v>21</v>
      </c>
      <c r="H7" s="91"/>
    </row>
    <row r="8" spans="1:8" ht="13.5" customHeight="1">
      <c r="A8" s="94"/>
      <c r="B8" s="63" t="s">
        <v>21</v>
      </c>
      <c r="C8" s="67">
        <v>41094</v>
      </c>
      <c r="D8" s="100" t="s">
        <v>232</v>
      </c>
      <c r="E8" s="97" t="s">
        <v>144</v>
      </c>
      <c r="F8" s="97"/>
      <c r="G8" s="1" t="s">
        <v>22</v>
      </c>
      <c r="H8" s="91" t="s">
        <v>151</v>
      </c>
    </row>
    <row r="9" spans="1:8" ht="13.5" customHeight="1">
      <c r="A9" s="94"/>
      <c r="B9" s="63" t="s">
        <v>22</v>
      </c>
      <c r="C9" s="67">
        <v>41095</v>
      </c>
      <c r="D9" s="100"/>
      <c r="E9" s="97"/>
      <c r="F9" s="97"/>
      <c r="G9" s="1" t="s">
        <v>23</v>
      </c>
      <c r="H9" s="91"/>
    </row>
    <row r="10" spans="1:8" ht="13.5" customHeight="1">
      <c r="A10" s="94"/>
      <c r="B10" s="63" t="s">
        <v>23</v>
      </c>
      <c r="C10" s="67">
        <v>41096</v>
      </c>
      <c r="D10" s="100"/>
      <c r="E10" s="97"/>
      <c r="F10" s="97"/>
      <c r="G10" s="1" t="s">
        <v>24</v>
      </c>
      <c r="H10" s="91"/>
    </row>
    <row r="11" spans="1:8" ht="13.5" customHeight="1">
      <c r="A11" s="94"/>
      <c r="B11" s="63" t="s">
        <v>24</v>
      </c>
      <c r="C11" s="64">
        <v>41097</v>
      </c>
      <c r="D11" s="100"/>
      <c r="E11" s="97"/>
      <c r="F11" s="97"/>
      <c r="G11" s="1" t="s">
        <v>25</v>
      </c>
      <c r="H11" s="91"/>
    </row>
    <row r="12" spans="1:8" ht="13.5" customHeight="1">
      <c r="A12" s="94"/>
      <c r="B12" s="63" t="s">
        <v>25</v>
      </c>
      <c r="C12" s="64">
        <v>41098</v>
      </c>
      <c r="D12" s="100"/>
      <c r="E12" s="97"/>
      <c r="F12" s="97"/>
      <c r="G12" s="1" t="s">
        <v>26</v>
      </c>
      <c r="H12" s="91"/>
    </row>
    <row r="13" spans="1:8" ht="13.5" customHeight="1">
      <c r="A13" s="94"/>
      <c r="B13" s="63" t="s">
        <v>26</v>
      </c>
      <c r="C13" s="67">
        <v>41099</v>
      </c>
      <c r="D13" s="100" t="s">
        <v>233</v>
      </c>
      <c r="E13" s="97" t="s">
        <v>143</v>
      </c>
      <c r="F13" s="97"/>
      <c r="G13" s="1" t="s">
        <v>27</v>
      </c>
      <c r="H13" s="91" t="s">
        <v>152</v>
      </c>
    </row>
    <row r="14" spans="1:8" ht="13.5" customHeight="1">
      <c r="A14" s="94"/>
      <c r="B14" s="63" t="s">
        <v>27</v>
      </c>
      <c r="C14" s="67">
        <v>41100</v>
      </c>
      <c r="D14" s="100"/>
      <c r="E14" s="97"/>
      <c r="F14" s="97"/>
      <c r="G14" s="1" t="s">
        <v>28</v>
      </c>
      <c r="H14" s="91"/>
    </row>
    <row r="15" spans="1:8" ht="13.5" customHeight="1">
      <c r="A15" s="94"/>
      <c r="B15" s="63" t="s">
        <v>28</v>
      </c>
      <c r="C15" s="67">
        <v>41101</v>
      </c>
      <c r="D15" s="100"/>
      <c r="E15" s="97"/>
      <c r="F15" s="97"/>
      <c r="G15" s="1" t="s">
        <v>29</v>
      </c>
      <c r="H15" s="91"/>
    </row>
    <row r="16" spans="1:8" ht="13.5" customHeight="1">
      <c r="A16" s="94"/>
      <c r="B16" s="63" t="s">
        <v>29</v>
      </c>
      <c r="C16" s="67">
        <v>41102</v>
      </c>
      <c r="D16" s="100" t="s">
        <v>234</v>
      </c>
      <c r="E16" s="97" t="s">
        <v>211</v>
      </c>
      <c r="F16" s="97"/>
      <c r="G16" s="1" t="s">
        <v>30</v>
      </c>
      <c r="H16" s="91" t="s">
        <v>237</v>
      </c>
    </row>
    <row r="17" spans="1:8" ht="13.5" customHeight="1">
      <c r="A17" s="94"/>
      <c r="B17" s="63" t="s">
        <v>30</v>
      </c>
      <c r="C17" s="67">
        <v>41103</v>
      </c>
      <c r="D17" s="100"/>
      <c r="E17" s="97"/>
      <c r="F17" s="97"/>
      <c r="G17" s="1" t="s">
        <v>31</v>
      </c>
      <c r="H17" s="91"/>
    </row>
    <row r="18" spans="1:8" ht="13.5" customHeight="1">
      <c r="A18" s="94"/>
      <c r="B18" s="63" t="s">
        <v>31</v>
      </c>
      <c r="C18" s="64">
        <v>41104</v>
      </c>
      <c r="D18" s="100"/>
      <c r="E18" s="97"/>
      <c r="F18" s="97"/>
      <c r="G18" s="1" t="s">
        <v>32</v>
      </c>
      <c r="H18" s="91"/>
    </row>
    <row r="19" spans="1:8" ht="13.5" customHeight="1">
      <c r="A19" s="94"/>
      <c r="B19" s="63" t="s">
        <v>32</v>
      </c>
      <c r="C19" s="64">
        <v>41105</v>
      </c>
      <c r="D19" s="100"/>
      <c r="E19" s="97"/>
      <c r="F19" s="97"/>
      <c r="G19" s="1" t="s">
        <v>33</v>
      </c>
      <c r="H19" s="91"/>
    </row>
    <row r="20" spans="1:8" ht="13.5" customHeight="1">
      <c r="A20" s="94"/>
      <c r="B20" s="63" t="s">
        <v>33</v>
      </c>
      <c r="C20" s="67">
        <v>41106</v>
      </c>
      <c r="D20" s="65"/>
      <c r="E20" s="97" t="s">
        <v>142</v>
      </c>
      <c r="F20" s="97"/>
      <c r="G20" s="1" t="s">
        <v>34</v>
      </c>
      <c r="H20" s="66"/>
    </row>
    <row r="21" spans="1:8" ht="13.5" customHeight="1">
      <c r="A21" s="94"/>
      <c r="B21" s="63" t="s">
        <v>34</v>
      </c>
      <c r="C21" s="67">
        <v>41107</v>
      </c>
      <c r="D21" s="100" t="s">
        <v>235</v>
      </c>
      <c r="E21" s="97" t="s">
        <v>141</v>
      </c>
      <c r="F21" s="97"/>
      <c r="G21" s="1" t="s">
        <v>35</v>
      </c>
      <c r="H21" s="91" t="s">
        <v>236</v>
      </c>
    </row>
    <row r="22" spans="1:8" ht="13.5" customHeight="1">
      <c r="A22" s="94"/>
      <c r="B22" s="63" t="s">
        <v>35</v>
      </c>
      <c r="C22" s="67">
        <v>41108</v>
      </c>
      <c r="D22" s="100"/>
      <c r="E22" s="97"/>
      <c r="F22" s="97"/>
      <c r="G22" s="1" t="s">
        <v>36</v>
      </c>
      <c r="H22" s="91"/>
    </row>
    <row r="23" spans="1:8" ht="13.5" customHeight="1" thickBot="1">
      <c r="A23" s="95"/>
      <c r="B23" s="68" t="s">
        <v>36</v>
      </c>
      <c r="C23" s="69">
        <v>41109</v>
      </c>
      <c r="D23" s="101"/>
      <c r="E23" s="99"/>
      <c r="F23" s="99"/>
      <c r="G23" s="70" t="s">
        <v>37</v>
      </c>
      <c r="H23" s="92"/>
    </row>
    <row r="24" spans="1:7" ht="13.5" customHeight="1">
      <c r="A24" s="48"/>
      <c r="B24" s="46"/>
      <c r="C24" s="47"/>
      <c r="G24" s="45"/>
    </row>
  </sheetData>
  <mergeCells count="19">
    <mergeCell ref="D3:F3"/>
    <mergeCell ref="E16:F19"/>
    <mergeCell ref="E20:F20"/>
    <mergeCell ref="H16:H19"/>
    <mergeCell ref="D16:D19"/>
    <mergeCell ref="D4:D7"/>
    <mergeCell ref="E8:F12"/>
    <mergeCell ref="D8:D12"/>
    <mergeCell ref="H8:H12"/>
    <mergeCell ref="H21:H23"/>
    <mergeCell ref="B3:C3"/>
    <mergeCell ref="A5:A23"/>
    <mergeCell ref="E4:F7"/>
    <mergeCell ref="H4:H7"/>
    <mergeCell ref="E21:F23"/>
    <mergeCell ref="D21:D23"/>
    <mergeCell ref="H13:H15"/>
    <mergeCell ref="E13:F15"/>
    <mergeCell ref="D13:D15"/>
  </mergeCells>
  <printOptions/>
  <pageMargins left="1.6" right="1.14" top="1.08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Zoltán</dc:creator>
  <cp:keywords/>
  <dc:description/>
  <cp:lastModifiedBy>Puskás Zoltán</cp:lastModifiedBy>
  <cp:lastPrinted>2011-04-14T11:42:47Z</cp:lastPrinted>
  <dcterms:created xsi:type="dcterms:W3CDTF">2008-11-06T16:27:50Z</dcterms:created>
  <dcterms:modified xsi:type="dcterms:W3CDTF">2012-06-28T09:08:59Z</dcterms:modified>
  <cp:category/>
  <cp:version/>
  <cp:contentType/>
  <cp:contentStatus/>
</cp:coreProperties>
</file>